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235" tabRatio="796" activeTab="6"/>
  </bookViews>
  <sheets>
    <sheet name="budynki" sheetId="1" r:id="rId1"/>
    <sheet name="elektronika" sheetId="2" r:id="rId2"/>
    <sheet name="wykaz pojazdów" sheetId="3" r:id="rId3"/>
    <sheet name="szkody " sheetId="4" r:id="rId4"/>
    <sheet name="środki trwałe" sheetId="5" r:id="rId5"/>
    <sheet name="instrumenty " sheetId="6" r:id="rId6"/>
    <sheet name="wykaz lokalizacji " sheetId="7" r:id="rId7"/>
  </sheets>
  <definedNames>
    <definedName name="_xlnm.Print_Area" localSheetId="0">'budynki'!$A$1:$O$261</definedName>
    <definedName name="_xlnm.Print_Area" localSheetId="1">'elektronika'!$A$1:$E$470</definedName>
    <definedName name="_xlnm.Print_Area" localSheetId="3">'szkody '!$A$1:$E$31</definedName>
    <definedName name="_xlnm.Print_Area" localSheetId="4">'środki trwałe'!$A$1:$F$52</definedName>
    <definedName name="_xlnm.Print_Area" localSheetId="6">'wykaz lokalizacji '!$A$1:$H$11</definedName>
    <definedName name="_xlnm.Print_Area" localSheetId="2">'wykaz pojazdów'!$A$1:$P$50</definedName>
  </definedNames>
  <calcPr fullCalcOnLoad="1"/>
</workbook>
</file>

<file path=xl/comments1.xml><?xml version="1.0" encoding="utf-8"?>
<comments xmlns="http://schemas.openxmlformats.org/spreadsheetml/2006/main">
  <authors>
    <author/>
  </authors>
  <commentList>
    <comment ref="C147" authorId="0">
      <text>
        <r>
          <rPr>
            <sz val="10"/>
            <rFont val="Arial"/>
            <family val="2"/>
          </rPr>
          <t>W latach 70 był remont.</t>
        </r>
      </text>
    </comment>
  </commentList>
</comments>
</file>

<file path=xl/sharedStrings.xml><?xml version="1.0" encoding="utf-8"?>
<sst xmlns="http://schemas.openxmlformats.org/spreadsheetml/2006/main" count="2180" uniqueCount="1148">
  <si>
    <t>Sienkiewicza 21</t>
  </si>
  <si>
    <t>118,47</t>
  </si>
  <si>
    <t>Zachodnia 25</t>
  </si>
  <si>
    <t>Żeromskiego 9/21a</t>
  </si>
  <si>
    <t>Pow 80 lat</t>
  </si>
  <si>
    <t>Żeromskiego 9/21</t>
  </si>
  <si>
    <t>Piotrkowska 49</t>
  </si>
  <si>
    <t>Pożdżenice 107</t>
  </si>
  <si>
    <t>Pow 50 lat</t>
  </si>
  <si>
    <t>DN Bujny Szlacheckie</t>
  </si>
  <si>
    <t>DN Wygiełzów</t>
  </si>
  <si>
    <t>Kilińskiego 16</t>
  </si>
  <si>
    <t>Piotrkowska 1</t>
  </si>
  <si>
    <t>Pow 100 lat</t>
  </si>
  <si>
    <t>Pabianicka 3</t>
  </si>
  <si>
    <t>Cmentarna 18</t>
  </si>
  <si>
    <t>Kociszew 61</t>
  </si>
  <si>
    <t>Do 50 lat</t>
  </si>
  <si>
    <t xml:space="preserve">Wolności 1 </t>
  </si>
  <si>
    <t>40 lat</t>
  </si>
  <si>
    <t>Kilińskiego 18,18a</t>
  </si>
  <si>
    <t>Piotrkowska 13</t>
  </si>
  <si>
    <t>Wygiełzów 29</t>
  </si>
  <si>
    <t>kotłownia</t>
  </si>
  <si>
    <t>Garaże 2 szt</t>
  </si>
  <si>
    <t>sieć cieplna</t>
  </si>
  <si>
    <t>Pow 45 lat</t>
  </si>
  <si>
    <t>ogrodzenie z bramą</t>
  </si>
  <si>
    <t>teren wyłożony kostką</t>
  </si>
  <si>
    <t xml:space="preserve">wiata </t>
  </si>
  <si>
    <t xml:space="preserve">Bujny Szlacheckie </t>
  </si>
  <si>
    <t>Pl. Dąbrowskiego 8</t>
  </si>
  <si>
    <t>Kilińskiego 18</t>
  </si>
  <si>
    <t>Kilińskiego 21b</t>
  </si>
  <si>
    <t>Kilińskiego 26</t>
  </si>
  <si>
    <t>Kilińskiego 74</t>
  </si>
  <si>
    <t>Kościuszki 8</t>
  </si>
  <si>
    <t>Kościuszki 12</t>
  </si>
  <si>
    <t>Kościuszki 25</t>
  </si>
  <si>
    <t>Płocka 8/10</t>
  </si>
  <si>
    <t>Poznańska 71</t>
  </si>
  <si>
    <t>Poznańska 71a</t>
  </si>
  <si>
    <t>Pl. Dąbrowskiego 6</t>
  </si>
  <si>
    <t>Nowy Rynek 8</t>
  </si>
  <si>
    <t>Do 40 lat</t>
  </si>
  <si>
    <t>Kościuszki 74</t>
  </si>
  <si>
    <t>Pow 40 lat</t>
  </si>
  <si>
    <t>Pawłowa 27</t>
  </si>
  <si>
    <t>Wygiełzów 16</t>
  </si>
  <si>
    <t>Żeromskiego 3</t>
  </si>
  <si>
    <t>kotłownia Zalesie 27</t>
  </si>
  <si>
    <t>Zalesie 27</t>
  </si>
  <si>
    <t>Dom ludowy - Zalesie 27</t>
  </si>
  <si>
    <t>Kotłownia Wygiełzów 29</t>
  </si>
  <si>
    <t xml:space="preserve">Sieć cielpna </t>
  </si>
  <si>
    <t>2012-214</t>
  </si>
  <si>
    <t>TRANSPORTER</t>
  </si>
  <si>
    <t>WV2ZZZ70ZMH102749</t>
  </si>
  <si>
    <t>EBE 99SV</t>
  </si>
  <si>
    <t>CIĘŻAROWY</t>
  </si>
  <si>
    <t>700 KG</t>
  </si>
  <si>
    <t>monitor LG FLATRON E 1940S</t>
  </si>
  <si>
    <t>UPS</t>
  </si>
  <si>
    <t>drukarka HP Laser Jet P 1102</t>
  </si>
  <si>
    <t>zestaw komputerowy DELL</t>
  </si>
  <si>
    <t>drukarka 3w1 Brother</t>
  </si>
  <si>
    <t>Centrala telefoniczna</t>
  </si>
  <si>
    <t>Zakład Usug Komunanych</t>
  </si>
  <si>
    <t>Laptop ASUS 50IJ</t>
  </si>
  <si>
    <t>Pamięć zewnętrzna</t>
  </si>
  <si>
    <t>dyktafon OLYMPUS</t>
  </si>
  <si>
    <t>niszczarka</t>
  </si>
  <si>
    <t>** kotły, zestawy komp. Pow. 5 lat, toaleta przenośna 2 szt w tym jedna ustawiona na ul. Sienkiewicza 21:</t>
  </si>
  <si>
    <t>Kotły</t>
  </si>
  <si>
    <t>Ksero</t>
  </si>
  <si>
    <t>Toaleta przenośna 2 szt.</t>
  </si>
  <si>
    <t>Wyposażenie warsztatu, biura, Zalesia</t>
  </si>
  <si>
    <t>Liczba pracowników:  20</t>
  </si>
  <si>
    <t>Stacja uzdatniania wody + urządzenia technologiczne</t>
  </si>
  <si>
    <t>kraty w oknach w dolnej kondygnacji budynku, 2 gaśnice, drzwi metalowe</t>
  </si>
  <si>
    <t>Zelów ul. Dzielna</t>
  </si>
  <si>
    <t>Przegląd stanu obiektów budowlanych</t>
  </si>
  <si>
    <t>Ujęcie wody Kociszew + urządzenia technologiczne</t>
  </si>
  <si>
    <t>1 gaśnica, kraty w oknach, drzwi metalowe</t>
  </si>
  <si>
    <t>Kociszew gmina Zelów</t>
  </si>
  <si>
    <t>gont</t>
  </si>
  <si>
    <t>Budynek oczyszczalni</t>
  </si>
  <si>
    <t>2 hydranty, 5 gaśnic proszkowych ABC, dozór pracowniczy</t>
  </si>
  <si>
    <t>Mauryców gmina Zelów</t>
  </si>
  <si>
    <t>Oczyszczalnia i sieć kanalizacyjna</t>
  </si>
  <si>
    <t>1 gaśnica, kraty, drzwi metalowe</t>
  </si>
  <si>
    <t>Zestaw komputerowy nr 51</t>
  </si>
  <si>
    <t>Zestaw komputerowy nr 52</t>
  </si>
  <si>
    <t>Zestaw komputerowy nr 60</t>
  </si>
  <si>
    <t>Telefax wielofunkcyjny</t>
  </si>
  <si>
    <t>Przedsiebiorstwo Wodociągów i Kanalizacji w Zelowie Sp z o.o.</t>
  </si>
  <si>
    <t>Fiat Scudo</t>
  </si>
  <si>
    <t>ZFA27000064048370</t>
  </si>
  <si>
    <t>EBE9V90</t>
  </si>
  <si>
    <t>ciężarowy</t>
  </si>
  <si>
    <t>3/1200 kg</t>
  </si>
  <si>
    <t>Fiat Doblo</t>
  </si>
  <si>
    <t>ZFA22300005504032</t>
  </si>
  <si>
    <t>EBE2V29</t>
  </si>
  <si>
    <t>2/730 kg</t>
  </si>
  <si>
    <t>Przyczepa Niewiadów</t>
  </si>
  <si>
    <t>B-750</t>
  </si>
  <si>
    <t>SWNB7500070028811</t>
  </si>
  <si>
    <t>EBE77YJ</t>
  </si>
  <si>
    <t xml:space="preserve">przyczepa </t>
  </si>
  <si>
    <t>365 kg</t>
  </si>
  <si>
    <t>Przyczepa Wimada</t>
  </si>
  <si>
    <t>WK 600</t>
  </si>
  <si>
    <t>SV906043041AB1068</t>
  </si>
  <si>
    <t>EBE04HX</t>
  </si>
  <si>
    <t>415 kg</t>
  </si>
  <si>
    <t>ZFA22300005132698</t>
  </si>
  <si>
    <t>EBE 87G1</t>
  </si>
  <si>
    <t>CASE</t>
  </si>
  <si>
    <t>956XL</t>
  </si>
  <si>
    <t>D030732D031489</t>
  </si>
  <si>
    <t>EBE 4EP4</t>
  </si>
  <si>
    <t>ciągnik rolniczy</t>
  </si>
  <si>
    <t>POL-MOT WARFAMA</t>
  </si>
  <si>
    <t>T-04</t>
  </si>
  <si>
    <t>EBE 14Y6</t>
  </si>
  <si>
    <t>przyczepa cięż. Rolnicza</t>
  </si>
  <si>
    <t>Przyczepa wywrotka wolnobieżna do 25km/h</t>
  </si>
  <si>
    <t>nr fabryczny 475</t>
  </si>
  <si>
    <t>przyczepa wolnobieżna</t>
  </si>
  <si>
    <t>Stacja ujęcia wody Zelów</t>
  </si>
  <si>
    <t>Stacja ujęcia wody Kociszew</t>
  </si>
  <si>
    <t>Budynek oczyszczalni ścieków Mauryców</t>
  </si>
  <si>
    <t>Budynek oczyszczalni ścieków Wygiełzów</t>
  </si>
  <si>
    <t>Liczba pracowników:  35</t>
  </si>
  <si>
    <t>1967r.</t>
  </si>
  <si>
    <t>97 - 425 Zelów, ul. Żeromskiego 53</t>
  </si>
  <si>
    <t>2002 r.termomodernizacja</t>
  </si>
  <si>
    <t>10.07.2014</t>
  </si>
  <si>
    <t>Plac zabaw "Radosna szkoła"</t>
  </si>
  <si>
    <t>2010r.</t>
  </si>
  <si>
    <t>Boisko sportowe "Orlik 2012" (budynek sanitarno-szatniowy, boisko piłkarskie, boisko wielofunkcyjne do koszykówki i piłki siatkowej)</t>
  </si>
  <si>
    <t>2011r.</t>
  </si>
  <si>
    <t xml:space="preserve">10.07.2014 </t>
  </si>
  <si>
    <t>Drukarka LASER JET P 1005</t>
  </si>
  <si>
    <t>Drukarka HO OFFICE JET PRO 6500</t>
  </si>
  <si>
    <t>Komputer HP DC 7800 TOWER</t>
  </si>
  <si>
    <t>2012r.</t>
  </si>
  <si>
    <t>Monitor SAMSUNG 18,5</t>
  </si>
  <si>
    <t>Komputer IBM M55p TOWER PENTIUM D</t>
  </si>
  <si>
    <t>Komputer KOMPUTRONIK SENSILO MX-250  szt.5</t>
  </si>
  <si>
    <t>Monitor BENQ LED 18,5  szt. 5</t>
  </si>
  <si>
    <t>Monitor ASUS 18,5</t>
  </si>
  <si>
    <t>2013r.</t>
  </si>
  <si>
    <t>Komputer DELL 780 SFF</t>
  </si>
  <si>
    <t>tablica interaktywna "my Board 84"</t>
  </si>
  <si>
    <t>2013 r.</t>
  </si>
  <si>
    <t>ekran NOBO ręczny</t>
  </si>
  <si>
    <t>2014 r.</t>
  </si>
  <si>
    <t xml:space="preserve">Szkoła Podstawowa nr 4 </t>
  </si>
  <si>
    <t>aparat fotog. CANON A 2000S</t>
  </si>
  <si>
    <t>rzutnik BENQ</t>
  </si>
  <si>
    <t>Notebook HP PRO BOOK 4520s</t>
  </si>
  <si>
    <t>Telewizor 42 LG 42PT353</t>
  </si>
  <si>
    <t>Wzmacniacz SOUND CLUBE TDK</t>
  </si>
  <si>
    <t>Wieża PIONIER MINI X-HM 10-K</t>
  </si>
  <si>
    <t>radioodtwarzacz CD BOOMPOX PHILIPS</t>
  </si>
  <si>
    <t>odtwarzacz 3D SHARP BD</t>
  </si>
  <si>
    <t>Laptop DELL D 830</t>
  </si>
  <si>
    <t>projektor SONY</t>
  </si>
  <si>
    <t xml:space="preserve"> 2013r r.</t>
  </si>
  <si>
    <t>rzutnik NOBO QUANTUM 2523</t>
  </si>
  <si>
    <t>Notebook HP 650</t>
  </si>
  <si>
    <t>Laptop DELL LATITUDE E 6410</t>
  </si>
  <si>
    <t>telewizor  LG Plazmowy</t>
  </si>
  <si>
    <t>radioodtwarzacz PHILIPS AZ 78/12</t>
  </si>
  <si>
    <t>przenośny zestaw nagłaśniający ST 075</t>
  </si>
  <si>
    <t>mini wieża z odtwarzaczem PHILIPS MCD 5110</t>
  </si>
  <si>
    <t>Wimada</t>
  </si>
  <si>
    <t>SV9060U2041AB1051</t>
  </si>
  <si>
    <t>EBE Y864</t>
  </si>
  <si>
    <t>13 - przyczepka lekka ciężarowa</t>
  </si>
  <si>
    <t>600 kg</t>
  </si>
  <si>
    <t>2004r.</t>
  </si>
  <si>
    <t>Przedszkole Samorządowe nr 1 w Zelowie</t>
  </si>
  <si>
    <t>Liczba pracowników:  16</t>
  </si>
  <si>
    <t>Przedszkole Samorządowe Nr 1</t>
  </si>
  <si>
    <t>Gaśnica proszkowa GP-6xABC - 11 sztuk Gaśnica proszkowa GP-2 - 1 sztuka; Hydronetka wodna - 4 sztuki; Gaśnica śniegowa GS5x - 1 sztuka; Szafka hydrantowa - 2 sztuki; Wąż hydrantowy - 2 sztuki; Koc gaśniczy - 4 sztuki;   Kraty na oknach - (sekretariat, gabinet); Dozór agencji ochrony (ARGUS) całodobowy; Kamera - 4 sztuki; Rejestrator MPEG - 1 sztuka; Monitor kolor 14 - 1 sztuka; Obudowa kamer + zasilacz, dozór agencji ochrony całodobowy</t>
  </si>
  <si>
    <t>Zelów , ul. Kościuszki 57</t>
  </si>
  <si>
    <t>nie</t>
  </si>
  <si>
    <t xml:space="preserve">tak  </t>
  </si>
  <si>
    <t>plac zabaw</t>
  </si>
  <si>
    <t xml:space="preserve">ksierokopiarka </t>
  </si>
  <si>
    <t xml:space="preserve">aparat fotograficzny </t>
  </si>
  <si>
    <t>Liczba pracowników:  32</t>
  </si>
  <si>
    <t>budynek szkoły I</t>
  </si>
  <si>
    <t>przedwojenny</t>
  </si>
  <si>
    <t>6 szt. gaśnic, alarm i monitoring</t>
  </si>
  <si>
    <t>Zelów, Kościuszki 40/42</t>
  </si>
  <si>
    <t>przebudowa podłóg, wymiana stolarki okiennej i drzwi</t>
  </si>
  <si>
    <t>TAK</t>
  </si>
  <si>
    <t>budynek szkoły II</t>
  </si>
  <si>
    <t>4 szt. gaśnic</t>
  </si>
  <si>
    <t>przebudowa podłóg, wymiana stolarki okiennej i drzwi, c.o.</t>
  </si>
  <si>
    <t>Komputer Pentium D IBM M55p Tower</t>
  </si>
  <si>
    <t>Komputer IBM THINKCENTRE SFF M52</t>
  </si>
  <si>
    <t>Komputer HP XW4600</t>
  </si>
  <si>
    <t>Komputer IBM M55p</t>
  </si>
  <si>
    <t>Komputer FSC P5625 (13 szt.)</t>
  </si>
  <si>
    <t>Laptop Acer</t>
  </si>
  <si>
    <t>Laptop DELL D830/7100</t>
  </si>
  <si>
    <t>Laptop HP 2510p U7700</t>
  </si>
  <si>
    <t>Netbook Compaq</t>
  </si>
  <si>
    <t>Projektor</t>
  </si>
  <si>
    <t>Projektor PDG-DXL200</t>
  </si>
  <si>
    <t>Tablica Qomo QWB200-PS</t>
  </si>
  <si>
    <t>Laptop FSCH240 T7200</t>
  </si>
  <si>
    <t>Laptop</t>
  </si>
  <si>
    <t>Rzutnik multimedialny</t>
  </si>
  <si>
    <t>Laptop FSC E 8410</t>
  </si>
  <si>
    <t>Tablica interaktywana dotykowa</t>
  </si>
  <si>
    <t>Laptop ASUS</t>
  </si>
  <si>
    <t>Projektor krótkoogniskowy</t>
  </si>
  <si>
    <t>Rzutnik Vivitek D871ST</t>
  </si>
  <si>
    <t xml:space="preserve">Szkoła Podstawowa nr 2 </t>
  </si>
  <si>
    <t xml:space="preserve">Zespół Szkół Ogólnokształcących </t>
  </si>
  <si>
    <t xml:space="preserve">Liczba pracowników:  48  </t>
  </si>
  <si>
    <t>Budynek szkolny (nowy)  Obserwtorium astr., bibliot. i kompleks pom. dydakt.</t>
  </si>
  <si>
    <t>1960               2011</t>
  </si>
  <si>
    <t xml:space="preserve">dozór techniczny agencji ochroniarskiej (całodobowy); monitoring; alarm; gaśnica  - 18szt.; hydranty: 7 szt.; </t>
  </si>
  <si>
    <t>Motopompa NIAGARA - OSP Wygiełzów (fundusz sołecki) OT/440/03797</t>
  </si>
  <si>
    <t>Protokoły z kontroli stanu technicznego budynku; Protokół z przeglądu technicznego kotłowni; Protokoły z kontroli instalacji elektrycznych i odgromowych; Protokoły z kontroli przewodów kominowych; Protokół z z kontroli sprawnosci technicznej gasnic i hydrantów p. poż.;</t>
  </si>
  <si>
    <t>Budynek szkolny (stary)</t>
  </si>
  <si>
    <t>dozór techniczny agencji ochroniarskiej (całodobowy); monitoring; alarm;  gaśnica  - 18 szt.; hydranty: 3 szt.</t>
  </si>
  <si>
    <t>j.w.</t>
  </si>
  <si>
    <t>Sala gimnastyczna</t>
  </si>
  <si>
    <t>dozór techniczny agencji ochroniarskiej (całodobowy); monitoring; alarm; gaśnica - 1 szt.</t>
  </si>
  <si>
    <t>Szatnia (dobudowa do istniejącego budynku)</t>
  </si>
  <si>
    <t>dozór techniczny agencji ochroniarskiej (całodobowy); monitoring; alarm;  gaśnica  - 1 szt.</t>
  </si>
  <si>
    <t>wymiana pokrycia dachowego (papa termozgrzewalna) sierpień 2014 r.</t>
  </si>
  <si>
    <t>Kotły olejowe</t>
  </si>
  <si>
    <t xml:space="preserve">dozór techniczny agencji ochroniarskiej (całodobowy); monitoring, gaśnica - 1 szt.;  </t>
  </si>
  <si>
    <t>Ogrodzenie</t>
  </si>
  <si>
    <t xml:space="preserve">dozór techniczny agencji ochroniarskiej (całodobowy); monitoring;   </t>
  </si>
  <si>
    <t>Biblioteka</t>
  </si>
  <si>
    <t>dozór techniczny agencji ochroniarskiej (całodobowy); gaśnica - 1 szt.</t>
  </si>
  <si>
    <t>urządzenie wielofunkcyjne Samsung</t>
  </si>
  <si>
    <t>monitor Samsung 19"</t>
  </si>
  <si>
    <t>komputer komputronik Sensilo</t>
  </si>
  <si>
    <t>urządzenie kompaktowe (drukarka, kserokopiarkaA4, skaner kolor)</t>
  </si>
  <si>
    <t>stanowiska komputerowe - 27 szt.</t>
  </si>
  <si>
    <t>telewizor LCD 55" (2 szt.)</t>
  </si>
  <si>
    <t>odtwarzacz DVD</t>
  </si>
  <si>
    <t>teleskop profesjonalny</t>
  </si>
  <si>
    <t>Luneta astronomiczna (śr. 80 mm)</t>
  </si>
  <si>
    <t>Luneta astronomiczna (śr. 130 mm)</t>
  </si>
  <si>
    <t>Akcesoria astronomiczne - kamera CCD</t>
  </si>
  <si>
    <t>Akcesoria astronomiczne - pilot do napędu 3 szt.</t>
  </si>
  <si>
    <t>Akcesoria astronomiczne - osprzęt optyczny (okulary, filtry, nasadki itp.)</t>
  </si>
  <si>
    <t>jednostka komputerowa</t>
  </si>
  <si>
    <t>monitor LCD z osłoną (2 szt.)</t>
  </si>
  <si>
    <t>Drukarka</t>
  </si>
  <si>
    <t>komputer komputronik</t>
  </si>
  <si>
    <t>telewizor LG 50" (2 szt.)</t>
  </si>
  <si>
    <t>drukarka BROTHER</t>
  </si>
  <si>
    <t>drukarka Samsung CLP-310</t>
  </si>
  <si>
    <t>komputer DELL</t>
  </si>
  <si>
    <t>telewizor Samsung 46"</t>
  </si>
  <si>
    <t>drukarka HP OJ Pro 7500A</t>
  </si>
  <si>
    <t xml:space="preserve">komputer HP 6005 </t>
  </si>
  <si>
    <t>teleskop Skywatcher (3 szt.)</t>
  </si>
  <si>
    <t>teleskop GSO</t>
  </si>
  <si>
    <t>ekran ścienny elektryczny Kauber</t>
  </si>
  <si>
    <t>projektor (2 szt.)</t>
  </si>
  <si>
    <t>projektor Epson</t>
  </si>
  <si>
    <t>projektor Benq</t>
  </si>
  <si>
    <t>drukarka Brother DCP 195 C</t>
  </si>
  <si>
    <t>radioodtwarzacz PHILIPS (2 szt.)</t>
  </si>
  <si>
    <t>notebook Samsung 10,1</t>
  </si>
  <si>
    <t>notebook ACER</t>
  </si>
  <si>
    <t xml:space="preserve">notebook ASUS </t>
  </si>
  <si>
    <t>notebook eMachines (10 szt.)</t>
  </si>
  <si>
    <t>notebook DELL 17"</t>
  </si>
  <si>
    <t>Kamera Sony</t>
  </si>
  <si>
    <t>Kamera TOSHIBA</t>
  </si>
  <si>
    <t>lifebook Fujitsu Siemens (7 szt.)</t>
  </si>
  <si>
    <t>laptop HP Compaq Presario 15,6"</t>
  </si>
  <si>
    <t>projektor BENQ</t>
  </si>
  <si>
    <t>monitor odsłuchowy LMA-215</t>
  </si>
  <si>
    <t>projektor EPSON</t>
  </si>
  <si>
    <t>laptop Lenovo 15,6"</t>
  </si>
  <si>
    <t>aparat NIKON D5100+obiektyw+lampa</t>
  </si>
  <si>
    <t>laptop PackardBell EasyNote 15,6"</t>
  </si>
  <si>
    <t>laptop HP 255 15,6"</t>
  </si>
  <si>
    <t>laptop LENOVO B590 15,6"</t>
  </si>
  <si>
    <t>dot. Zespół Szkół Ogólnokształcących (w powyzszej sumie uwzglednione są m.in. nastepujące środki trwałe)</t>
  </si>
  <si>
    <t>system monitoringu wizyjnego</t>
  </si>
  <si>
    <t>system alarmowy</t>
  </si>
  <si>
    <t>zestaw interaktywny (tablica, proj., uchwyt)</t>
  </si>
  <si>
    <t>Wiertarkowkretarka</t>
  </si>
  <si>
    <t>Szlifierka (zestaw)</t>
  </si>
  <si>
    <t>Przedszkole Samorzadowe nr 4</t>
  </si>
  <si>
    <t>Budynek przedszkola</t>
  </si>
  <si>
    <t xml:space="preserve">koc gaśniczy 5 sztuk, gaśnica proszkowa </t>
  </si>
  <si>
    <t>Zelów Żeromskiego 4/10</t>
  </si>
  <si>
    <t>Tak</t>
  </si>
  <si>
    <t>Nie</t>
  </si>
  <si>
    <t>Dach pokryty papą</t>
  </si>
  <si>
    <t>Kotownia w budynku</t>
  </si>
  <si>
    <t>Koc gaśniczy - 5 sztu,  Gaśnica proszkowa GP-2 - 3 sztuki, Gaśnica śniegowa GS5x - 1 sztuka, Gaśnica proszkowa 6xABC - 1 sztuka, Wąż hydrantowy H52 - 3 sztuki, Szafka hydrantowa H1, H2, H3 - 3 sztuki, Dozór agencji ochrony (MM Service) całodobowy, czujniki i urządzenia alarmowe,kamery</t>
  </si>
  <si>
    <t>NIe</t>
  </si>
  <si>
    <t>Płot betonowy</t>
  </si>
  <si>
    <t>Dozór agencji ochrony (MM Service) całodobowy, czujniki i urządzenia alarmowe,kamery</t>
  </si>
  <si>
    <t>Płyty betonowe</t>
  </si>
  <si>
    <t>Zestaw Wisus - plac zabaw</t>
  </si>
  <si>
    <t>Projektor NEC</t>
  </si>
  <si>
    <t>Laminator Fellowes</t>
  </si>
  <si>
    <t>Drukarka HP</t>
  </si>
  <si>
    <t>Monitor komputerowy Samsung</t>
  </si>
  <si>
    <t>Radiomagnetofon LG</t>
  </si>
  <si>
    <t>czujka zewnętrzna cyfrowa</t>
  </si>
  <si>
    <t>Rejestrator cyfrowy  HDD 1TB</t>
  </si>
  <si>
    <t>kamery 1R podczerwień 700LTV  - 3 szt.</t>
  </si>
  <si>
    <t>telefon Panasonic</t>
  </si>
  <si>
    <t>Komputer przenośny Asus</t>
  </si>
  <si>
    <t>Telewizor Samsung</t>
  </si>
  <si>
    <t>Odtwarzacz DVD Pionier</t>
  </si>
  <si>
    <t>Mikrofony bezprzewodowe zestaw</t>
  </si>
  <si>
    <t>Kolumny 2 szt.</t>
  </si>
  <si>
    <t>Wieża Philips</t>
  </si>
  <si>
    <t>Drukarka HP 2015dn</t>
  </si>
  <si>
    <t>Komputer z oprogramowaniem</t>
  </si>
  <si>
    <t>Drukarka kolorowa Brother</t>
  </si>
  <si>
    <t>Kopiarka Bizhup Konica Minolta</t>
  </si>
  <si>
    <t xml:space="preserve">Przedszkole Samorządowe nr 4 </t>
  </si>
  <si>
    <t>Aparat Nikon</t>
  </si>
  <si>
    <t>Telefon komórkowy Nokia</t>
  </si>
  <si>
    <t>Kamera JVC</t>
  </si>
  <si>
    <t>Laptop ACER TimelineX z oprogramowaniem</t>
  </si>
  <si>
    <t>Ładowarka do baterii Quck</t>
  </si>
  <si>
    <t>Dysk zewnętrzny przenośny Expansion</t>
  </si>
  <si>
    <t>Tablet GoClever</t>
  </si>
  <si>
    <t>Komputer przenosny Lenovo</t>
  </si>
  <si>
    <t>Aparat fotograficzny Nikon</t>
  </si>
  <si>
    <t>Notebook Lenowo z oprogramowaniem</t>
  </si>
  <si>
    <t xml:space="preserve">Szkoła Podstawowa w Kociszewie </t>
  </si>
  <si>
    <t>budynek szkoły (nowa)</t>
  </si>
  <si>
    <t>gaśnice  piaskowe, x 4 sztuki; gaśnice  pianowe, x 4 sztuki;  koc gaśniczyx 2 sztuki; kraty</t>
  </si>
  <si>
    <t>Kociszew 32,97-425 Zelów</t>
  </si>
  <si>
    <t>budynek szkoły (stara)</t>
  </si>
  <si>
    <t>ok. 1930</t>
  </si>
  <si>
    <t>sala gimnastyczna</t>
  </si>
  <si>
    <t>gaśnice  proszkowe x 4 sztuki; gaśnice  pianowe, x 1 sztuka</t>
  </si>
  <si>
    <t>Oczyszczalnia scieków</t>
  </si>
  <si>
    <t>gaśnice   1 sztuka</t>
  </si>
  <si>
    <t>Plac zabaw</t>
  </si>
  <si>
    <t xml:space="preserve">Notebook </t>
  </si>
  <si>
    <t>Kolumna aktywna</t>
  </si>
  <si>
    <t>Drukarka laser color</t>
  </si>
  <si>
    <t xml:space="preserve">Szkoła Podstawowa w Bujnach Szlacheckich </t>
  </si>
  <si>
    <t>Bujny Szlacheckie 51, 97-425 Zelów</t>
  </si>
  <si>
    <t>Liczba pracowników:  18</t>
  </si>
  <si>
    <t>budynek szkolny</t>
  </si>
  <si>
    <t>gaśnice proszkowe - 5, koc gaśniczy - 3, urzadzenie gaśnicze - 2, monitoring stały - 1, folia zabezpieczajaca na oknach pracowni multimedialnej i biblioteki szkolnej</t>
  </si>
  <si>
    <t>sala gimnastczna</t>
  </si>
  <si>
    <t>gaśnice proszkowe - 2 , kraty w drzwiach</t>
  </si>
  <si>
    <t>zaplecze sali gimnastycznej</t>
  </si>
  <si>
    <t>Motopompa szlamowa WT30X - OSP Wypychów (fundusz sołecki) OT/440/03598</t>
  </si>
  <si>
    <t>Pomnik im. T. Kościuszki w Zelowie w parku przy Pl. Dąbrowskiego w Zelowie OT/290/03572</t>
  </si>
  <si>
    <t>lata 70 - te, renowacja 2014</t>
  </si>
  <si>
    <t>Pl. Dąbrowskiego w Zelowie</t>
  </si>
  <si>
    <t>4 gaśnice proszkowe, system alarmowy w dni robocze i całodobowo w dni wolne, kraty w dwóch oknach na parterze</t>
  </si>
  <si>
    <t>Budynek świetlicy wiejskiej OT/107/03627</t>
  </si>
  <si>
    <t>ok. 1975</t>
  </si>
  <si>
    <t>Bujny Księże</t>
  </si>
  <si>
    <t>termomodernizacja budynku szkoły</t>
  </si>
  <si>
    <t>budynek gospodarczy</t>
  </si>
  <si>
    <t xml:space="preserve">gaśnice proszkowe - 2 </t>
  </si>
  <si>
    <t>hydrofornia</t>
  </si>
  <si>
    <t>ogrodzenie</t>
  </si>
  <si>
    <t>studnia</t>
  </si>
  <si>
    <t>oczyszczalnia ścieków</t>
  </si>
  <si>
    <t>rzutnik</t>
  </si>
  <si>
    <t>drukarka Brother</t>
  </si>
  <si>
    <t>wieża LG</t>
  </si>
  <si>
    <t>drukarka HO Office Jet Pro 6500</t>
  </si>
  <si>
    <t>tablica interaktywna + zestaw pilotów</t>
  </si>
  <si>
    <t>radioodtwarzacz Philips (4 szt.)</t>
  </si>
  <si>
    <t>projektor</t>
  </si>
  <si>
    <t xml:space="preserve">telewizor Samsung 46" </t>
  </si>
  <si>
    <t>mini wieża Philips</t>
  </si>
  <si>
    <t>B00MBOX Philips AZ 78/12</t>
  </si>
  <si>
    <t>Asus k50IP-SX74V</t>
  </si>
  <si>
    <t xml:space="preserve">Laptop </t>
  </si>
  <si>
    <t>aparat fotograficzny</t>
  </si>
  <si>
    <t>Laptop (5 szt)</t>
  </si>
  <si>
    <t xml:space="preserve">Szkoła Podstawowa w Wygiełzowie </t>
  </si>
  <si>
    <t>Budynek szkolny</t>
  </si>
  <si>
    <t>dozór agencji ochrony całodobowy, Hydranty 5 szt wewnętrzne1 szt zew.; czujniki i urządzenia alarmowe - 17 szt.gaśnice śniegowe 2 szt.,Gaśnice proszkowe 9szt.,Koce p.poż 3 szt.</t>
  </si>
  <si>
    <t>Wygiełzów Nr 17</t>
  </si>
  <si>
    <t>papa termozgrzewalna,  na dwóch klasach blacha</t>
  </si>
  <si>
    <t>Budynek gospodarczy</t>
  </si>
  <si>
    <t>Gaśnice pianowe-1 szt</t>
  </si>
  <si>
    <t>papa termozgrzewalna</t>
  </si>
  <si>
    <t>Gaśnica śniegowa- 1szt</t>
  </si>
  <si>
    <t>pokrycie dachu papą termozgrzewalną</t>
  </si>
  <si>
    <t>585,50 mb</t>
  </si>
  <si>
    <t>kotłownia ( kotły olejowe)</t>
  </si>
  <si>
    <t>dozór agencji ochrony całodobowy, czujnik alarmowy, gaśnica pianowa - 1 szt. Gaśnica proszkowa - 1 szt. Koce p. poż - 2 szt.</t>
  </si>
  <si>
    <t>w budynku szkoły</t>
  </si>
  <si>
    <t>studnia głębinowa</t>
  </si>
  <si>
    <t>nie używana - wodociąg</t>
  </si>
  <si>
    <t>Plac zabaw"Radosna Szkoła"</t>
  </si>
  <si>
    <t>kamery zewnętrzne-2 szt.</t>
  </si>
  <si>
    <t xml:space="preserve">j.w </t>
  </si>
  <si>
    <t>Kamera IP CEMOS2MPX POE DS2CD853F-E-zewnętrzna</t>
  </si>
  <si>
    <t>Drukarka HO Office Jet</t>
  </si>
  <si>
    <t>Czytnik</t>
  </si>
  <si>
    <t>Laptop komputer "Toshiba"</t>
  </si>
  <si>
    <t>Laptop przenośny Lenowo Idet Pad Z 565 - 1szt. Laptop przenośny Pentium T - 4500LC 701 EAI HP - 2szt.</t>
  </si>
  <si>
    <t xml:space="preserve">LaptopHPCompaq Presario HP(LC701EA) - 3szt. </t>
  </si>
  <si>
    <t>Laptop"Asus"- 3 szt.</t>
  </si>
  <si>
    <t>Laptop - 1 szt</t>
  </si>
  <si>
    <t>Laptopy - 4 szt</t>
  </si>
  <si>
    <t>Zestaw multimedialny z ekranem projekcyjnym</t>
  </si>
  <si>
    <t>Laptop przenośny Pro Bok 450</t>
  </si>
  <si>
    <t xml:space="preserve">Gimnazjum w Łobudzicach </t>
  </si>
  <si>
    <t>Liczba pracowników:  24</t>
  </si>
  <si>
    <t>Budynek szkoły</t>
  </si>
  <si>
    <t>Gaśnice - 11 szt.; GP 6 kg - 2; Hydranty - 1 szt.;  Czujniki - 11 szt.; Urządzenie alarmowe - 1 szt.; Kraty w oknach - 1 szt.</t>
  </si>
  <si>
    <t>Łobudzice 54</t>
  </si>
  <si>
    <t>Sala gim. z łącz. i zapleczem</t>
  </si>
  <si>
    <t>GP 2 kg - 1; GS 5 kg - 3;</t>
  </si>
  <si>
    <t>sprzęt EPD</t>
  </si>
  <si>
    <t>Monitoring wizyjny</t>
  </si>
  <si>
    <t>Tablica multimedialna TS-5080 MPc (wraz z rzutnikiem)</t>
  </si>
  <si>
    <t>PLAZMA 3 DTXP 50ST60 PANASONIC</t>
  </si>
  <si>
    <t>Zestaw kina domowego BLU_RAY 3DSC-BTT460 PANASONIC</t>
  </si>
  <si>
    <t>Tablica interaktywna AVTEK TT-Board 2080</t>
  </si>
  <si>
    <t>Telewizor 50" T50FX182LP (LED)</t>
  </si>
  <si>
    <t>Ekran ścienny Kauber ECONO Electric</t>
  </si>
  <si>
    <t>Odtwarzacz DVD LG</t>
  </si>
  <si>
    <t>Wieża "JVC"VX-F2BEV</t>
  </si>
  <si>
    <t>Radiomagnetofon z CD PHILIPS</t>
  </si>
  <si>
    <t xml:space="preserve">Ekran projekcyjny </t>
  </si>
  <si>
    <t>Drukarka HP OFFICEJET PRO 6500</t>
  </si>
  <si>
    <t>Drukarka atramentowa CANON i560</t>
  </si>
  <si>
    <t>LAPTOP DELL Inspirion M501R</t>
  </si>
  <si>
    <t>LAPTOP SAMSUNG R540</t>
  </si>
  <si>
    <t>Aparat fotograficzny NIKON COOLPIX L120</t>
  </si>
  <si>
    <t>Niszczarka OPUS - VS 1202</t>
  </si>
  <si>
    <t>Radiomagnetofon z CD PHILIPS AZ1850</t>
  </si>
  <si>
    <t>Kopiarka KONICA MINOLTA BIZHUB 223</t>
  </si>
  <si>
    <t>Odtwarzacz BLU-RAY PIONIER</t>
  </si>
  <si>
    <t xml:space="preserve">Radiomagnetofon z CD PHILIPS AZ 1837 </t>
  </si>
  <si>
    <t>Odtwarzacz SAMSUNG BD-E 5300</t>
  </si>
  <si>
    <t>Wizualizer przenośny Lumens DC 170</t>
  </si>
  <si>
    <t>Projektor Nec VE281XGA</t>
  </si>
  <si>
    <t>Laptop Lenovo 59-406662/W7</t>
  </si>
  <si>
    <t>Aparat Fotograficzny SONY ALPHA ILCE 3000KB.CE</t>
  </si>
  <si>
    <t>Komputer Lenovo M4350 4GB (1TB)</t>
  </si>
  <si>
    <t>Odtwarzacz BLU-RAY</t>
  </si>
  <si>
    <t>Przenośny zestaw nagłaśniający ST080</t>
  </si>
  <si>
    <t>Aparat fotograficzny SAMSUNG</t>
  </si>
  <si>
    <t>BROTHER DCP 1510E</t>
  </si>
  <si>
    <t>Biblioteka Publiczna Miasta i Gminy im. Adama Mickiewicza w Zelowie</t>
  </si>
  <si>
    <t>Liczba pracowników:  9</t>
  </si>
  <si>
    <t>Biblioteka w Zelowie        Zarządca budynku - ZUK                 lokal użytkowany przez Bibliotekę</t>
  </si>
  <si>
    <t>gaśnice proszkowe - 7 szt.; szyby antywłamaniowe;  drzwi antywłamaniowe</t>
  </si>
  <si>
    <t>Zelów, pl. Dąbrowskiego 9</t>
  </si>
  <si>
    <t>Filia Biblioteczna w Kociszewie Zarządca budynku - ZUK                 lokal użytkowany przez Bibliotekę</t>
  </si>
  <si>
    <t>gaśnice proszkowe szt. 2; kraty w oknach i drzwi antywłamaniowe</t>
  </si>
  <si>
    <t>Kociszew 46</t>
  </si>
  <si>
    <t>Filia Biblioteczna w Wygiełzowie budynek OSP - lokal użytkowany przez Bibliotekę</t>
  </si>
  <si>
    <t>gaśnice proszkowe szt.2; kraty w oknach i drzwi antywłamaniowe</t>
  </si>
  <si>
    <t>Wygiełzów 26</t>
  </si>
  <si>
    <t>Projektor BenQ</t>
  </si>
  <si>
    <t>Przenośny zestaw nagłośniający</t>
  </si>
  <si>
    <t>Notebook ASUS</t>
  </si>
  <si>
    <t>Dysk twardy zewnętrzny</t>
  </si>
  <si>
    <t>Monitor Samsung 19</t>
  </si>
  <si>
    <t>Czytnik lMS 9520</t>
  </si>
  <si>
    <t>Zestaw do podpisu elektronicznego</t>
  </si>
  <si>
    <t>Monitor ASUS 3 szt.</t>
  </si>
  <si>
    <t>Drukarka Brother MFC</t>
  </si>
  <si>
    <t>UPS Lestar</t>
  </si>
  <si>
    <t xml:space="preserve">Monitor 18.5 LG </t>
  </si>
  <si>
    <t>Jednostka centralna Lenovo TC</t>
  </si>
  <si>
    <t>System cyfryzacji</t>
  </si>
  <si>
    <t xml:space="preserve">Przedsiębiorstwo Wodociągów i Kanalizacji w Zelowie Sp z o.o. </t>
  </si>
  <si>
    <t xml:space="preserve">Budynek i komórka Szkoły Podstawowej nr 4  im.  H. Sienkiewicza </t>
  </si>
  <si>
    <t xml:space="preserve">Liczba pracowników: 19 </t>
  </si>
  <si>
    <t xml:space="preserve"> ZUK</t>
  </si>
  <si>
    <r>
      <t>tak/</t>
    </r>
    <r>
      <rPr>
        <strike/>
        <sz val="10"/>
        <rFont val="Calibri"/>
        <family val="2"/>
      </rPr>
      <t>nie</t>
    </r>
    <r>
      <rPr>
        <sz val="10"/>
        <rFont val="Calibri"/>
        <family val="2"/>
      </rPr>
      <t xml:space="preserve">* </t>
    </r>
  </si>
  <si>
    <r>
      <t>tak</t>
    </r>
    <r>
      <rPr>
        <strike/>
        <sz val="10"/>
        <rFont val="Calibri"/>
        <family val="2"/>
      </rPr>
      <t>/nie*</t>
    </r>
    <r>
      <rPr>
        <sz val="10"/>
        <rFont val="Calibri"/>
        <family val="2"/>
      </rPr>
      <t xml:space="preserve"> </t>
    </r>
  </si>
  <si>
    <r>
      <t>tak</t>
    </r>
    <r>
      <rPr>
        <sz val="10"/>
        <rFont val="Calibri"/>
        <family val="2"/>
      </rPr>
      <t xml:space="preserve">/nie* </t>
    </r>
  </si>
  <si>
    <r>
      <rPr>
        <b/>
        <sz val="10"/>
        <rFont val="Calibri"/>
        <family val="2"/>
      </rPr>
      <t>tak</t>
    </r>
    <r>
      <rPr>
        <sz val="10"/>
        <rFont val="Calibri"/>
        <family val="2"/>
      </rPr>
      <t xml:space="preserve"> </t>
    </r>
  </si>
  <si>
    <r>
      <t>tak/</t>
    </r>
    <r>
      <rPr>
        <strike/>
        <sz val="10"/>
        <rFont val="Calibri"/>
        <family val="2"/>
      </rPr>
      <t xml:space="preserve">nie* </t>
    </r>
  </si>
  <si>
    <r>
      <t>tak</t>
    </r>
    <r>
      <rPr>
        <strike/>
        <sz val="10"/>
        <rFont val="Calibri"/>
        <family val="2"/>
      </rPr>
      <t xml:space="preserve">/nie* </t>
    </r>
  </si>
  <si>
    <r>
      <rPr>
        <strike/>
        <sz val="10"/>
        <rFont val="Calibri"/>
        <family val="2"/>
      </rPr>
      <t>tak/</t>
    </r>
    <r>
      <rPr>
        <sz val="10"/>
        <rFont val="Calibri"/>
        <family val="2"/>
      </rPr>
      <t xml:space="preserve">nie* </t>
    </r>
  </si>
  <si>
    <r>
      <rPr>
        <sz val="10"/>
        <rFont val="Calibri"/>
        <family val="2"/>
      </rPr>
      <t>tak</t>
    </r>
    <r>
      <rPr>
        <strike/>
        <sz val="10"/>
        <rFont val="Calibri"/>
        <family val="2"/>
      </rPr>
      <t xml:space="preserve">/nie* </t>
    </r>
  </si>
  <si>
    <t>01.11.2015
01.11.2016
01.11.2017</t>
  </si>
  <si>
    <t xml:space="preserve"> 31.10.2016
31.10.2017
31.10.2018</t>
  </si>
  <si>
    <t>13.02.2016
13.02.2017
13.02.2018</t>
  </si>
  <si>
    <t>12.02.2017
12.02.2018
12.02.2019</t>
  </si>
  <si>
    <t>09.02.2016
09.02.2017
09.02.2018</t>
  </si>
  <si>
    <t>08.02.2017
08.02.2018
08.02.2019</t>
  </si>
  <si>
    <t>18.01.2016
18.01.2017
18.01.2018</t>
  </si>
  <si>
    <t>17.01.2017
17.01.2018
17.01.2019</t>
  </si>
  <si>
    <t xml:space="preserve"> 01.01.2016
01.01.2017
01.01.2018</t>
  </si>
  <si>
    <t>31.12.2016
31.12.2017
31.12.2018</t>
  </si>
  <si>
    <t>18.09.2015
18.09.2016
18.09.2017</t>
  </si>
  <si>
    <t>17.09.2016
17.09.2017
17.09.2018</t>
  </si>
  <si>
    <t>14.12.2015
14.12.2016
14.12.2017</t>
  </si>
  <si>
    <t>13.12.2016
13.12.2017
13.12.2018</t>
  </si>
  <si>
    <t>05.12.2015
05.12.2016
05.12.2017</t>
  </si>
  <si>
    <t xml:space="preserve"> 04.12.2016
04.12.2017
04.12.2018</t>
  </si>
  <si>
    <t>10.12.2015
10.12.2016
10.12.2017</t>
  </si>
  <si>
    <t>09.12.2016
09.12.2017
09.12.2018</t>
  </si>
  <si>
    <t xml:space="preserve"> 02.12.2015
02.12.2016
02.12.2017</t>
  </si>
  <si>
    <t xml:space="preserve"> 01.12.2016
01.12.2017
01.12.2018</t>
  </si>
  <si>
    <t>18.12.2015
18.12.2016
18.12.2017</t>
  </si>
  <si>
    <t>17.12.2016
17.12.2017
17.12.2018</t>
  </si>
  <si>
    <t>26.11.2015
26.11.2016
26.11.2017</t>
  </si>
  <si>
    <t>25.11.2016
25.11.2017
25.11.2017</t>
  </si>
  <si>
    <t xml:space="preserve"> 24.11.2015
24.11.2016
24.11.2017</t>
  </si>
  <si>
    <t>23.11.2016
23.11.2017
23.11.2018</t>
  </si>
  <si>
    <t>21.11.2015
21.11.2016
21.11.2017</t>
  </si>
  <si>
    <t>20.11.2016
20.11.2017
20.11.2018</t>
  </si>
  <si>
    <t>19.11.2015
19.11.2016
19.11.2017</t>
  </si>
  <si>
    <t>18.11.2016
18.11.2017
18.11.2018</t>
  </si>
  <si>
    <t xml:space="preserve"> 05.11.2015
05.11.2016
05.11.2017</t>
  </si>
  <si>
    <t xml:space="preserve"> 04.11.2016
04.11.2017
04.11.2018</t>
  </si>
  <si>
    <t>21.10.2015
21.10.2016
21.10.2017</t>
  </si>
  <si>
    <t>20.10.2016
20.10.2017
20.10.2018</t>
  </si>
  <si>
    <t>16.10.2015
16.10.2016
16.10.2017</t>
  </si>
  <si>
    <t>15.10.2016
15.10.2017
15.10.2018</t>
  </si>
  <si>
    <t>15.10.2015
15.10.2016
15.10.2017</t>
  </si>
  <si>
    <t xml:space="preserve"> 14.10.2016
14.10.2017
14.10.2018</t>
  </si>
  <si>
    <t>13.09.2015
13.09.2016
13.09.2017</t>
  </si>
  <si>
    <t>12.09.2016
12.09.2017
12.09.2018</t>
  </si>
  <si>
    <t>27.08.2015
27.08.2016
27.08.2017</t>
  </si>
  <si>
    <t>26.08.2016
26.08.2017
26.08.2018</t>
  </si>
  <si>
    <t>22.08.2015
22.08.2016
22.08.2017</t>
  </si>
  <si>
    <t>21.08.2016
21.08.2017
21.08.2018</t>
  </si>
  <si>
    <t xml:space="preserve"> 08.08.2015
08.08.2016
08.08.2017</t>
  </si>
  <si>
    <t>07.08.2016
07.08.2017
07.08.2018</t>
  </si>
  <si>
    <t xml:space="preserve">  09.05.2015
09.05.2016
09.05.2017</t>
  </si>
  <si>
    <t xml:space="preserve"> 08.05.2016
08.05.2017
08.05.2018</t>
  </si>
  <si>
    <t>16.04.2016
16.04.2017
16.04.2018</t>
  </si>
  <si>
    <t>15.04.2017
15.04.2018
15.04.2019</t>
  </si>
  <si>
    <t>13.04.2016
13.04.2017
13.04.2018</t>
  </si>
  <si>
    <t>12.04.2017
12.04.2018
12.04.2019</t>
  </si>
  <si>
    <t>22.03.2016
22.03.2017
22.03.2018</t>
  </si>
  <si>
    <t xml:space="preserve"> 21.03.2017
21.03.2018
21.03.2019</t>
  </si>
  <si>
    <t>25.03.2016
25.03.2017
25.03.2018</t>
  </si>
  <si>
    <t>24.03.2017
24.03.2018
24.03.2019</t>
  </si>
  <si>
    <t xml:space="preserve"> 13.12.2015
13.12.2016
13.12.2017</t>
  </si>
  <si>
    <t xml:space="preserve"> 12.12.2016
12.12.2017
12.12.2018</t>
  </si>
  <si>
    <t>Plac zabaw "Radosna Szkoła"</t>
  </si>
  <si>
    <t xml:space="preserve">Budynki gospodarcze </t>
  </si>
  <si>
    <t xml:space="preserve">Wartość początkowa                 (wartość księgowa brutto)                         </t>
  </si>
  <si>
    <t>Zabezpieczenia (przeciwpożarowe i przeciwkradzieżowe)</t>
  </si>
  <si>
    <t>aktualne przeglady</t>
  </si>
  <si>
    <t xml:space="preserve">materiały konstrukcyjne : </t>
  </si>
  <si>
    <t>rodzaj pokrycia dachowego (papa, dachówka i inne)</t>
  </si>
  <si>
    <t>murowane</t>
  </si>
  <si>
    <t>drewniane</t>
  </si>
  <si>
    <t>płyty warstwowe (jeśli tak to czym są wypełnione)</t>
  </si>
  <si>
    <t>inne</t>
  </si>
  <si>
    <t xml:space="preserve">tak/nie* </t>
  </si>
  <si>
    <t>* odpowiednie skreślić</t>
  </si>
  <si>
    <t>nazwa budynku / budowli/obiektu budowlanego (w rozumieniu ustawy prawo budowlane)</t>
  </si>
  <si>
    <t>Adres</t>
  </si>
  <si>
    <t>Przeprowadzone remonty generalne</t>
  </si>
  <si>
    <t>lp.</t>
  </si>
  <si>
    <t xml:space="preserve">nazwa  </t>
  </si>
  <si>
    <t>rok produkcji</t>
  </si>
  <si>
    <t>wartość (początkowa) - księgowa brutto</t>
  </si>
  <si>
    <t>nazwa środka trwałego</t>
  </si>
  <si>
    <t>Zbiory biblioteczne</t>
  </si>
  <si>
    <t>lp</t>
  </si>
  <si>
    <t>Lp.</t>
  </si>
  <si>
    <t>Lokalizacja (adres)</t>
  </si>
  <si>
    <t>Zabezpieczenia (znane zabezpieczenia przeciwpożąrowe i przeciw kradzieżowe)</t>
  </si>
  <si>
    <t>1.</t>
  </si>
  <si>
    <t>2.</t>
  </si>
  <si>
    <t>razem</t>
  </si>
  <si>
    <t>Środki trwałe, urządzenia i wyposażenie</t>
  </si>
  <si>
    <t>Środki obrotowe</t>
  </si>
  <si>
    <t xml:space="preserve">rok budowy 
przeprowadzane remonty </t>
  </si>
  <si>
    <t>Łącznie</t>
  </si>
  <si>
    <t>Nazwa jednostki</t>
  </si>
  <si>
    <t>Urząd Miejski</t>
  </si>
  <si>
    <t>Środowiskowy Dom Samopomocy</t>
  </si>
  <si>
    <t>Dom Kultury</t>
  </si>
  <si>
    <t>Miejsko Gminny Ośrodek Pomocy Społecznej</t>
  </si>
  <si>
    <t>Zakład Usług Komunalnych</t>
  </si>
  <si>
    <t>Przedsiębiorstwo Wodociągów i Kanalizacji w Zelowie Sp z o.o.</t>
  </si>
  <si>
    <t>Szkoła Podstawowa nr 4</t>
  </si>
  <si>
    <t>Przedszkole Samorządowe nr 1</t>
  </si>
  <si>
    <t>Szkoła Podstawowa nr 2</t>
  </si>
  <si>
    <t>Zespół Szkół Ogólnokształcących</t>
  </si>
  <si>
    <t>Przedszkole Samorządowe nr 4</t>
  </si>
  <si>
    <t>Szkoła Podstawowa w Kociszewie</t>
  </si>
  <si>
    <t>Szkoła Podstawowa w Bujnach Szlacheckich</t>
  </si>
  <si>
    <t>Szkoła Podstawowa w Wygiełzowie</t>
  </si>
  <si>
    <t>Gimnazjum w Łobudzicach</t>
  </si>
  <si>
    <t>Biblioteka Publiczna Miasta i Gminy</t>
  </si>
  <si>
    <t>Biblioteka Publiczna Miasta i Gminy - Filia w Wygiełzowie</t>
  </si>
  <si>
    <t>Biblioteka Publiczna Miasta i Gminy - Filia w Kociszewie</t>
  </si>
  <si>
    <t>wartość (początkowa)</t>
  </si>
  <si>
    <t>pilarka STIHL</t>
  </si>
  <si>
    <t>kosiarka spalinowa VIKING</t>
  </si>
  <si>
    <t>piła tarczowa stołowa</t>
  </si>
  <si>
    <t>kolumny JBL MRX 52515 (2 szt.)</t>
  </si>
  <si>
    <t>stół do tenisa "VARIO" (2 szt.)</t>
  </si>
  <si>
    <t>pianino cyfrowe YAMAHA CLP 320</t>
  </si>
  <si>
    <t>rejestrator cyfrowy</t>
  </si>
  <si>
    <t>Urząd Miejski w Zelowie</t>
  </si>
  <si>
    <t>Liczba pracowników:  76</t>
  </si>
  <si>
    <t>Budynek Urzędu Miejskiego</t>
  </si>
  <si>
    <t>gaśnice -9 szt., urządzenie do gaszenia sprzętu elektronicznego - 3 szt.,  koce gaśnicze - 4 szt. hydranty - 5 szt., od 22.00-6.00 system alarmowy w dni robocze i całodobowo w dni wolne, czujki ppoż. w każdym pomieszczeniu, od 1.07.2013 r.zabezpieczenie budynku wzmocnione o  rozbudowanie  systemu kamer zewnętrznych, 3 kamery wewnątrz budynku, 6 kamer na zewnątrz budynku, rolety antywłamaniowe na parterze oraz na I piętrze w kasie i kancelarii tajnej.</t>
  </si>
  <si>
    <t>1950, 2009</t>
  </si>
  <si>
    <t>ul. Żeromskiego 23, Zelów</t>
  </si>
  <si>
    <t>papa</t>
  </si>
  <si>
    <t>b.stanica harcerska - obiekt "Patyki" budynek adm.</t>
  </si>
  <si>
    <t>hydranty, dozór całodobowy</t>
  </si>
  <si>
    <t>Kolonia Łobudzice</t>
  </si>
  <si>
    <t>eternit</t>
  </si>
  <si>
    <t>b. stanica harcerska -obiekt "Patyki" -kuchnia</t>
  </si>
  <si>
    <t>hydranty,dozór całodobowy</t>
  </si>
  <si>
    <t>b.stanica harcerska obiekt - "Patyki" stołówka,umywalnia,szalety</t>
  </si>
  <si>
    <t>hydranty,gaśnice,dozór całodobowy</t>
  </si>
  <si>
    <t>b. stanica harcerska - obiekt "Patyki" - 8 domków kempingowych</t>
  </si>
  <si>
    <t>hydranty dozór całodobowy</t>
  </si>
  <si>
    <t>b. stanica harcerska - obiekt "Patyki"- stróżówka</t>
  </si>
  <si>
    <t>hydranty , dozór całodobowy</t>
  </si>
  <si>
    <t>garaże(3 szt.)</t>
  </si>
  <si>
    <t>hydranty</t>
  </si>
  <si>
    <t xml:space="preserve">Zelów ul. Żeromskiego 39         </t>
  </si>
  <si>
    <t>świetlica w Ignacowie</t>
  </si>
  <si>
    <t>hydrant</t>
  </si>
  <si>
    <t>około 1970</t>
  </si>
  <si>
    <t>Ignaców 36 a</t>
  </si>
  <si>
    <t>budynek drewniany b. szkoły w Kociszewie</t>
  </si>
  <si>
    <t>Kociszew 11</t>
  </si>
  <si>
    <t>budynek Miejsko-Gminnego Ośrodka Pomocy Społecznej w Zelowie</t>
  </si>
  <si>
    <t>gasnice</t>
  </si>
  <si>
    <t>Zelów, ul. Piotrkowska 12</t>
  </si>
  <si>
    <t>strażnica OSP w Grabostowie</t>
  </si>
  <si>
    <t>gaśnice</t>
  </si>
  <si>
    <t>Grabostów, gmina Zelów</t>
  </si>
  <si>
    <t>strażnica OSP w Pożdżenicach</t>
  </si>
  <si>
    <t>1950 remont 2007-2011</t>
  </si>
  <si>
    <t>Pożdżenice 140, gmina Zelów</t>
  </si>
  <si>
    <t>blacha</t>
  </si>
  <si>
    <t>Plac targowy</t>
  </si>
  <si>
    <t>Zelów, ul Poznańska 8</t>
  </si>
  <si>
    <t>Pomnik Katyński (OT/808/02578)</t>
  </si>
  <si>
    <t>Park Miejski im. Romualda Traugutta, Zelów</t>
  </si>
  <si>
    <t>przystanek autobusowy OT/109/00169</t>
  </si>
  <si>
    <t>monitoring</t>
  </si>
  <si>
    <t>Pl.Dąbrowskiego, Zelów</t>
  </si>
  <si>
    <t>przystanek autobusowy ATENA OT/109/02372</t>
  </si>
  <si>
    <t>Pożdżenice, gmina Zelów</t>
  </si>
  <si>
    <t>przystanek autobusowy ATENA OT/109/02373</t>
  </si>
  <si>
    <t>Zelów, ul. Poznańska (wjazd do Szkoły Podstawowej)</t>
  </si>
  <si>
    <t>przystanek autobusowy ATENA OT/109/02374</t>
  </si>
  <si>
    <t>Grębociny, gmina Zelów</t>
  </si>
  <si>
    <t>wiata przystankowa OT/102/03373</t>
  </si>
  <si>
    <t>Bujny Księże (przy drodze na Huby), gmina Zelów</t>
  </si>
  <si>
    <t>Wiata przystankowa OT/102/03373</t>
  </si>
  <si>
    <t>Grębociny (skrzyżowanie dróg Grębociny-Wygoda), gmina Zelów</t>
  </si>
  <si>
    <t>Pukawica (skrzyżowanie drogi powiatowej i gminnej), gmina Zelów</t>
  </si>
  <si>
    <t>Dąbrowa (skrzyżowanie drogi powiatowej i gminnej), gmina Zelów</t>
  </si>
  <si>
    <t>wiata przystankowa z poprawą estetyki terenu-Fundusz Sołecki z 2010 r. OT/102/03372</t>
  </si>
  <si>
    <t>Sobki (przy sklepie), gmina Zelów</t>
  </si>
  <si>
    <t xml:space="preserve">przystanek autobusowy ATENA </t>
  </si>
  <si>
    <t>Sobki (przy drodze powiatowej w okolicach krzyża)</t>
  </si>
  <si>
    <t>Przystanek autobusowy ATENA</t>
  </si>
  <si>
    <t>Janów, gmina Zelów</t>
  </si>
  <si>
    <t xml:space="preserve">wiata przystankowa </t>
  </si>
  <si>
    <t>Wola Pszczółecka, gmina Zelów</t>
  </si>
  <si>
    <t>wiata przystankowa</t>
  </si>
  <si>
    <t>Kolonia Pożdżenice (na łuku drogi gminnej), gmina Zelów</t>
  </si>
  <si>
    <t>wiata przystankowa OT/109/03991</t>
  </si>
  <si>
    <t>Zelówek przy posesji nr 19, gmina Zelów</t>
  </si>
  <si>
    <t>wiata przystankowa OT/109/03992</t>
  </si>
  <si>
    <t>Łęki na przeciwko posesji nr 25 (sklep), gmina Zelów</t>
  </si>
  <si>
    <t>wiata przystankowa OT/109/04025</t>
  </si>
  <si>
    <t>Zelów, ul. Poznańska, za Szkołą Podstawową nr 2 w Zelowie</t>
  </si>
  <si>
    <t>Wiata przystankowa OT/109/04026</t>
  </si>
  <si>
    <t xml:space="preserve">Walewice na przeciwko posesji nr 22, gmina Zelów </t>
  </si>
  <si>
    <t>przystanek autobusowy (OT/109/02253 - 4 szt.</t>
  </si>
  <si>
    <t>Gmina Zelów</t>
  </si>
  <si>
    <t>lampy metalo-halogeny - 9 szt.</t>
  </si>
  <si>
    <t>Tablice z kamienia naturalnego ku czci zelowskich katyńczyków - 5 szt.</t>
  </si>
  <si>
    <t>budowle- elementy małej architektury (m.in.. Ławki, toaleta, kontener na śmieci, stojak na rowery)</t>
  </si>
  <si>
    <t>teren rekreacyjny przy zbiorniku wodnym "Patyki"</t>
  </si>
  <si>
    <t>Wyposażneie  placu zabaw (m.in.. Piaskownica, most, bujak, huśtawka)</t>
  </si>
  <si>
    <t>palisady</t>
  </si>
  <si>
    <t xml:space="preserve">ciągi piesze, drogi, kostka brukowa, przepusty rurowe, płyty prefabrykowane betonowe, ażurowe, boisko do siatki plażowej </t>
  </si>
  <si>
    <t>wiata przystankowa OT/109/03532</t>
  </si>
  <si>
    <t>Łobudzice gm. Zelów (obok posesji P. Maksalon)</t>
  </si>
  <si>
    <t>wiata przystankowa PROFIT-2cf  OT/109/03565</t>
  </si>
  <si>
    <t>Kolonia Grabostów, gmina Zelów</t>
  </si>
  <si>
    <t>wiata przystankowa PROFIT-2cf  OT/109/03566</t>
  </si>
  <si>
    <t>Karczmy gmina Zelów</t>
  </si>
  <si>
    <t>wiata przystankowa PROFIT-2cf  OT/109/03576</t>
  </si>
  <si>
    <t>Pożdżenice gmina Zelów (za posesją nr 95)</t>
  </si>
  <si>
    <t>wiata przystankowa PROFIT-2cf  OT/109/03577</t>
  </si>
  <si>
    <t>Pożdżenice gmina Zelów (za posesją nr 168)</t>
  </si>
  <si>
    <t>wiata przystankowa konstrukcji stalowej pokryta blachą trapezową ocynkowaną UM.IV-1a/2</t>
  </si>
  <si>
    <t>Wiata przystankowa PROFIT-4 (or) ocynk OT/109/03603</t>
  </si>
  <si>
    <t>Łobudzice gmina Zelów (na przeciwko Kościoła Św. Wawrzyńca)</t>
  </si>
  <si>
    <t xml:space="preserve">Altana drewniana OT/290/03597, stół drewniany i dwie ławy (2 kpl.) </t>
  </si>
  <si>
    <t>Mauryców, działka gminna, działka nr 485 i 486</t>
  </si>
  <si>
    <t>Plac zabaw OT/290/04004</t>
  </si>
  <si>
    <t>Altana drewniana OT/291/02930</t>
  </si>
  <si>
    <t>Walewice, działka gminna nr 339</t>
  </si>
  <si>
    <t>Wiata przystankowa PROFIT-2cf ocynk szer. M OT/109/03592</t>
  </si>
  <si>
    <t>Bocianicha gmina Zelów (na przeciwko posesji 3 i 4)</t>
  </si>
  <si>
    <t>Wiata przystankowa PROFIT-2cf ocynk szer. M OT/109/03593</t>
  </si>
  <si>
    <t>Podlesie gmina Zelów (przy posesji 12 a)</t>
  </si>
  <si>
    <t>Park Miejski im. Romualda Traugutta przy ul. Poznańskiej w Zelowie (Ławka z oparciem-37 szt., kosz na śmieci betonowy z obudową, z wkładem metalowym-18 szt., stolik do gier (szachy, warcaby)-2 szt., zabawka-bujak sprężynowy-2 szt., zabawka-karuzela z siedziskami i kierownicą-1 szt., tablica ogłoszeniowa-1 szt.,instalacja doprowadzająca wodę (z hydrantami)-komplet</t>
  </si>
  <si>
    <t>Park Miejski im. Romualda Traugutta, ul. Poznańska, Zelów</t>
  </si>
  <si>
    <t>Budynek (18000 zł), garaż z wiatą (2000 zł)</t>
  </si>
  <si>
    <t>około 1965</t>
  </si>
  <si>
    <t>Łęki 47</t>
  </si>
  <si>
    <t>Budynek mieszkalny</t>
  </si>
  <si>
    <t>ok. 1935</t>
  </si>
  <si>
    <t>ul. Podleśna 23, Zelów</t>
  </si>
  <si>
    <t xml:space="preserve">Modernizacja parku przy Pl. Dąbrowskiego </t>
  </si>
  <si>
    <t>Plac Dąbrowskiego, Zelów</t>
  </si>
  <si>
    <t xml:space="preserve">Urząd Gminy </t>
  </si>
  <si>
    <t>Dane pojazdów</t>
  </si>
  <si>
    <t>Marka</t>
  </si>
  <si>
    <t>Typ, model</t>
  </si>
  <si>
    <t>Nr podw./ nadw.</t>
  </si>
  <si>
    <t>Nr rej.</t>
  </si>
  <si>
    <t>Rodzaj pojazdu</t>
  </si>
  <si>
    <t>Poj.</t>
  </si>
  <si>
    <t>Ilość miejsc / ładowność</t>
  </si>
  <si>
    <t>Rok prod.</t>
  </si>
  <si>
    <t>przebieg</t>
  </si>
  <si>
    <t>suma ubezpieczenia</t>
  </si>
  <si>
    <t xml:space="preserve">Okres ubezpieczenia OC i NW </t>
  </si>
  <si>
    <t xml:space="preserve">Okres ubezpieczenia AC i KR </t>
  </si>
  <si>
    <t>Nr silnika</t>
  </si>
  <si>
    <t>Od</t>
  </si>
  <si>
    <t>Do</t>
  </si>
  <si>
    <t>Jelcz          Zelów</t>
  </si>
  <si>
    <t>TT88010031</t>
  </si>
  <si>
    <t>PTP704C</t>
  </si>
  <si>
    <t>spec.</t>
  </si>
  <si>
    <t>EBEH730</t>
  </si>
  <si>
    <t xml:space="preserve">  Lublin          Pożdżenice</t>
  </si>
  <si>
    <t>3 3684 TD</t>
  </si>
  <si>
    <t>SUL352417Y0068965</t>
  </si>
  <si>
    <t>EBEE606</t>
  </si>
  <si>
    <t xml:space="preserve">  Ford             Zelów</t>
  </si>
  <si>
    <t>FABY TRANSIT</t>
  </si>
  <si>
    <t>WFO1XXBDFL3U22226</t>
  </si>
  <si>
    <t>EBE01FE</t>
  </si>
  <si>
    <t>MAN        Zelów</t>
  </si>
  <si>
    <t>TGM13280</t>
  </si>
  <si>
    <t>TMAN36ZZ49Y223600</t>
  </si>
  <si>
    <t>EBE4N90</t>
  </si>
  <si>
    <t>Lublin    Bujny Szlacheckie</t>
  </si>
  <si>
    <t>SUL350417W0007281</t>
  </si>
  <si>
    <t>EBE60UK</t>
  </si>
  <si>
    <t>Żuk       Grabostów</t>
  </si>
  <si>
    <t>EBE 1FY2</t>
  </si>
  <si>
    <t>Dodge       Karczmy</t>
  </si>
  <si>
    <t>BR2500</t>
  </si>
  <si>
    <t>LDV5V0858</t>
  </si>
  <si>
    <t>LWP8788</t>
  </si>
  <si>
    <t>Dodge    Kociszew</t>
  </si>
  <si>
    <t>2AXLE</t>
  </si>
  <si>
    <t>LDV5V085857007</t>
  </si>
  <si>
    <t>PKN5363</t>
  </si>
  <si>
    <t>STAR     Kociszew</t>
  </si>
  <si>
    <t>EBE88EM</t>
  </si>
  <si>
    <t>STAR    Kurów</t>
  </si>
  <si>
    <t>EBE 17KG</t>
  </si>
  <si>
    <t>Jelcz      Łobudzice</t>
  </si>
  <si>
    <t>07952</t>
  </si>
  <si>
    <t>PTE151T</t>
  </si>
  <si>
    <t>STAR    Łobudzice</t>
  </si>
  <si>
    <t>EBE77KG</t>
  </si>
  <si>
    <t>Dodge    Stromutka</t>
  </si>
  <si>
    <t>AXK850</t>
  </si>
  <si>
    <t>LDV5V085857005</t>
  </si>
  <si>
    <t>PKN5362</t>
  </si>
  <si>
    <t>Jelcz    Wygiełzów</t>
  </si>
  <si>
    <t>07203</t>
  </si>
  <si>
    <t>PTE333E</t>
  </si>
  <si>
    <t>307 kombi 05</t>
  </si>
  <si>
    <t>VF33H9HYB84141503</t>
  </si>
  <si>
    <t>EBE50VU</t>
  </si>
  <si>
    <t>osobowy</t>
  </si>
  <si>
    <t>STEYR Chajczyny</t>
  </si>
  <si>
    <t>591.136 L38 4 X2</t>
  </si>
  <si>
    <t>VANY591YY183Y1013</t>
  </si>
  <si>
    <t>EBE53J7</t>
  </si>
  <si>
    <t>Jelcz    Zelów</t>
  </si>
  <si>
    <t>420P</t>
  </si>
  <si>
    <t>EBE 16A6</t>
  </si>
  <si>
    <t>Jelcz  Pożdżenice</t>
  </si>
  <si>
    <t>004</t>
  </si>
  <si>
    <t>EBE 6AY4</t>
  </si>
  <si>
    <t>Jelcz Wypychów</t>
  </si>
  <si>
    <t>008</t>
  </si>
  <si>
    <t>EBE 1JN1</t>
  </si>
  <si>
    <t>specjalny poż.</t>
  </si>
  <si>
    <t>FORD Sobki</t>
  </si>
  <si>
    <t>Transit 2,5D</t>
  </si>
  <si>
    <t>WF0LXXGBVLVE20713</t>
  </si>
  <si>
    <t>EBE 1JA1</t>
  </si>
  <si>
    <t>Scania 4x4 Zelów</t>
  </si>
  <si>
    <t>P 400</t>
  </si>
  <si>
    <t>YS2P4X40002085074</t>
  </si>
  <si>
    <t>EBE 1SP1</t>
  </si>
  <si>
    <t>Nissan D22</t>
  </si>
  <si>
    <t>H H01 PICKUP</t>
  </si>
  <si>
    <t>JN1CPUD22U0828840</t>
  </si>
  <si>
    <t>EBE 1RL1</t>
  </si>
  <si>
    <t>ciężarowy do 3,5 DMC</t>
  </si>
  <si>
    <t>Drukarka HP Laser Jet P1005  UM.OT/491/02547 p. 104</t>
  </si>
  <si>
    <t>Drukarka HP Laser Jet P1005  UM.OT/491/02548 p. 2 GK</t>
  </si>
  <si>
    <t>Drukarka HP Laser Jet P 2055 dn  UM.OT/491/02549 p. 23</t>
  </si>
  <si>
    <t>Drukarka HP Laser Jet P 2055 dn  UM.OT/491/02550 p. 20</t>
  </si>
  <si>
    <t>Drukarka HP Laser Jet P 2055 dn  UM.OT/491/02551 p. 125</t>
  </si>
  <si>
    <t>Monitor Hyundai 19 LCDX93WD+ UM.OT/491/02559 p. 115</t>
  </si>
  <si>
    <t>Zestaw komputerowy UM.OT/491/02560 p. 115</t>
  </si>
  <si>
    <t>Zasilacz UPS Ever Eco 500 CDS Sinus UM.OT/491/02561 p. 115</t>
  </si>
  <si>
    <t>Zestaw komputerowy UM.OT/491/02562 p. 12</t>
  </si>
  <si>
    <t>Monitor Hyundai 19 LCDX93WD+ UM.OT/491/02563 p. 12</t>
  </si>
  <si>
    <t>Zestaw komputerowy UM.OT/491/02565 p. 15</t>
  </si>
  <si>
    <t>Monitor Hyundai 19 LCDX93WD+ UM.OT/491/02566 p. 15</t>
  </si>
  <si>
    <t>Zasilacz Ups Ever Eco 500 CDS X93WD+ UM.OT/491/02567 p. 15</t>
  </si>
  <si>
    <t>Zestaw komputerowy UM.OT/491/02568 p.4</t>
  </si>
  <si>
    <t>Monitor Hyundai 19 LCDX93WD+ UM.OT/491/02569 p. 4</t>
  </si>
  <si>
    <t>Zasilacz UPS Ever Eco 500 CDS Sinus UM.OT/491/02570 p. 4</t>
  </si>
  <si>
    <t>Zestaw komputerowy UM.OT/491/02571 p. 3</t>
  </si>
  <si>
    <t>Monitor Hyundai 19 LCDX93WD+ UM.OT/491/02572 p. 3</t>
  </si>
  <si>
    <t>Zasilacz UPS Ever Eco 500 CDS Sinus UM.OT/491/02573 p. 3</t>
  </si>
  <si>
    <t>Zestaw komputerowy UM.OT/491/02574 p. 105</t>
  </si>
  <si>
    <t>Monitor Hyundai 19 LCDX93WD+ UM.OT/491/02575 p. 105</t>
  </si>
  <si>
    <t>Kserokopiarka TASKalfa 180 i pokrywa orginału UM.OT/491/02716 p. 108</t>
  </si>
  <si>
    <t>Drukarka Hp Pro 8000 WiFi UM.OT/491/02717 p. 107</t>
  </si>
  <si>
    <t>Skaner Epson GT - 2500N UM.OT/491/02718</t>
  </si>
  <si>
    <t>Monitor LG 19' LCD UM.OT/491/03407</t>
  </si>
  <si>
    <t>Monitor LG 19' LCD UM.OT/491/03408</t>
  </si>
  <si>
    <t>Komputer Fujitsu Esprimo P3521/E7500 2 GB/500/GB/ W7P, Win 7, Ms Office Home and Business 2010 PKC UM.OT/491/03409</t>
  </si>
  <si>
    <t>Komputer Fujitsu Esprimo P3521/E7500 2 GB/500/GB/ W7P, Win 7, Ms Office Home and Business 2010 PKC UM.OT/491/03410</t>
  </si>
  <si>
    <t>UPS Mustek 600 UM.OT/491/03411</t>
  </si>
  <si>
    <t>UPS Mustek 600 UM.OT/491/03412</t>
  </si>
  <si>
    <t>Monitor LG 19' LCD UM.OT/491/03413</t>
  </si>
  <si>
    <t>Komputer HP 8000 Elite SFF/E7500 2GB/320GB/W7P, Ms Office Home and Business 2010 PKC UM.OT/491/03414</t>
  </si>
  <si>
    <t>Ups Mustek 1000 UM.OT/491/03415</t>
  </si>
  <si>
    <t>Zestaw komputerowy. Typ A z oprogramowaniem. DELL Optiplex 780MT+LCD – projekt;” Budowa Zintegrowanego systemu e-Usług  Publicznych UM.OT/491/03417</t>
  </si>
  <si>
    <t>Kopiarka SHARP MX-200 – nr seryjny :0801272Y UM.OT/491/03441 p. 102</t>
  </si>
  <si>
    <t>Zestaw komputerowy 45/SPIS/PN Nr fabryczny komp. SR834YD5 Nr fabr. monitora SV1HD225- prot. Zdawczo odbiorczy z dn,27.10.2011 umowa uż. UM.OT/491/03510 p. 124</t>
  </si>
  <si>
    <t>Drukarka Laser JET P1606 / zakupiona na podstawie umowy Fn 3226.153.2012/ UM.OT/491/03553</t>
  </si>
  <si>
    <t>Drukarka Laser JET P1606 / zakupiona na podstawie umowy Fn 3226.153.2012/ UM.OT/491/03554</t>
  </si>
  <si>
    <t>Drukarka HP OfficeJet Pro K8600/No:TH1A622022F/ UM.OT/491/03563</t>
  </si>
  <si>
    <t>DRUKARKA Kyocera FS-2100DN /No:NUH2800129/ UM.OT/491/03564</t>
  </si>
  <si>
    <t>Urządzenie wielofunkcyjne / kserokopiarka/ KYOCERA FS-6025MFP o nr seryjnym N692114105 zg. Z umową Fn3226.57.2012- /f-ra U/2012/04/04 A UM.OT/803/03527</t>
  </si>
  <si>
    <t>Komputer PCF PCZ Aer G3105400G, monitor Asus VW196DL, czytnik kart ACS ACR85 - 2 szt. ZMOKU  - wartość szacunkowa</t>
  </si>
  <si>
    <t>Komputer PCF PCZ Aer G3105400G, monitor Asus VW196DL, czytnik kart z PinPad SCM Microsystem SDI011 - 4 szt. ZMOKU  - wartość szacunkowa</t>
  </si>
  <si>
    <t>Kamera IP WDR D/N stacjonarna SNC-570P   2 szt.</t>
  </si>
  <si>
    <t>Obiektyw 5-50 mm DC F05Z10NDDC   2 szt.</t>
  </si>
  <si>
    <t>Obudowa IP66 EHL-W/ECLKA   2 szt.</t>
  </si>
  <si>
    <t>Kamera Kolorowa D/N w głowicy szybkoobrotowej SNP-3300AP, STH-330POV, STB-270PWV, STB-330PPM   12 szt.</t>
  </si>
  <si>
    <t>Zasilacz NE-132/AC24V    12 szt.</t>
  </si>
  <si>
    <t>Stacja obsługi VC487EA#AKD, G55-MDDE32F   1 szt.</t>
  </si>
  <si>
    <t>Monitor 19'' LS19MYNKSBA/EN   2 szt.</t>
  </si>
  <si>
    <t>Cyfrowy rejestrator sieciowy  KK516EA#ABU +Xprotect professional   1 szt.</t>
  </si>
  <si>
    <t>Sterownik z Joystickiem 3D AXIS 295     1 szt.</t>
  </si>
  <si>
    <t>Routerboard w obudowie zew. z zasilaczem ZEST-STA-RB600   1 szt.</t>
  </si>
  <si>
    <t>Karta radiowa 5GHz TP-Link WN-562AG    4 szt.</t>
  </si>
  <si>
    <t>Antena sektorowa 17dBi TETRA-ANT56017RSLL    4 szt.</t>
  </si>
  <si>
    <t>routerboard z zasilaczem TB-BOARD-RB433AH+WISP-AP    1 szt.</t>
  </si>
  <si>
    <t>Karta radiowa 5GHz RTB-R52N-MPCI    1 szt.</t>
  </si>
  <si>
    <t>zintegrowana antena panelowa 20dBi TETRA-BOX560235RSLL ElboxRF :: TetraBox, antena panelowa 5GHz, 23.5dBi RSLL z obudową IP66    1 szt.</t>
  </si>
  <si>
    <t>Routerboard w obudowie zew. z zasilaczem ZEST-STA-RB600 ZEST-STA-RB600   1 szt.</t>
  </si>
  <si>
    <t>Karta radiowa 5GHz TP-Link WN-562AG   3 szt.</t>
  </si>
  <si>
    <t>Antena sektorowa 17dBi TETRA-ANT56017RSLL   3 szt.</t>
  </si>
  <si>
    <t>routerboard z zasilaczem TB-BOARD-RB433AH+WISP-AP   1 szt.</t>
  </si>
  <si>
    <t>zintegrowana antena panelowa 20dBi TETRA-BOX560235RSLL ElboxRF :: TetraBox, antena panelowa 5GHz, 23.5dBi RSLL z obudową IP66   1 szt.</t>
  </si>
  <si>
    <t>routerboard z zasilaczem TB-BOARD-RB411-WISP-AP   2 szt.</t>
  </si>
  <si>
    <t>Karta radiowa 5GHz RTB-R52N-MPCI   2 szt.</t>
  </si>
  <si>
    <t>zintegrowana antena panelowa 20dBi TETRA-BOX560235RSLL ElboxRF :: TetraBox, antena panelowa 5GHz, 23.5dBi RSLL z obudową IP66    2 szt.</t>
  </si>
  <si>
    <t>routerboard z zasilaczem TB-BOARD-RB411-WISP-AP    11 szt.</t>
  </si>
  <si>
    <t>Karta radiowa 5GHz TP-Link WN-562AG   11 szt.</t>
  </si>
  <si>
    <t>zintegrowana antena panelowa 20dBi TETRA-BOX560235RSLL ElboxRF :: TetraBox, antena panelowa 5GHz, 23.5dBi RSLL z obudową IP66    11 szt.</t>
  </si>
  <si>
    <t>routerboard z zasilaczem TB-BOARD-RB411-WISP-AP    6 szt.</t>
  </si>
  <si>
    <t>Karta radiowa 5GHz TP-Link WN-562AG   6 szt.</t>
  </si>
  <si>
    <t>zintegrowana antena panelowa 20dBi TETRA-BOX560235RSLL ElboxRF :: TetraBox, antena panelowa 5GHz, 23.5dBi RSLL z obudową IP66    6 szt.</t>
  </si>
  <si>
    <t>zasilacze do routerboard Zasilacz impulsowy 24V 1.25A (30W) ze zintegrowany adapterem PoE   ZAS-24V-30W-POE     25 szt.</t>
  </si>
  <si>
    <t>Agregat prądotwórczy EP 6500 TE - OSP Pożdżenice</t>
  </si>
  <si>
    <t>Motopompa NIAGARA 1 (nr fabr. 10280, nr silnika GJABH-1213753) - OSP Kurów OT/440/03526</t>
  </si>
  <si>
    <t>Motopompa szlamowa WT-30X HONDA - OSP Pożdżenice OT/440/03537</t>
  </si>
  <si>
    <t>Zestaw komputerowy Win7+Office SB UM.IV-2/31</t>
  </si>
  <si>
    <t>Monitor LCD 19" UM.IV-2/32</t>
  </si>
  <si>
    <t>UPS Ever 500 UM.IV-2/33</t>
  </si>
  <si>
    <t>Drukarka LaserJet P2055dn UM.IV-2/34</t>
  </si>
  <si>
    <t>Drukarka XEROX Phaser 3010 - 6 szt. ZMOKU - wartość szacunkowa</t>
  </si>
  <si>
    <t>Skaner EPSON V33 - 2 szt. ZMOKU - wartość szacunkowa</t>
  </si>
  <si>
    <t>Rozbudowa monitoringu wizyjnego w Urzędzie Miejskim w Zelowie CCTV (kamery, oświetlenie)</t>
  </si>
  <si>
    <t>Modernizacja i rozbudowa systemu SAP (system automatycznego powiadamiania)</t>
  </si>
  <si>
    <t xml:space="preserve">Oświetlenie parkowe i system monitoringu w Parku Miejskim im. Romualda Traugutta przy ul. Poznańskiej w Zelowie </t>
  </si>
  <si>
    <t>Komputer HP DC7100 OT/491/03583 Komunikacja</t>
  </si>
  <si>
    <t>Drukarka HP Office Jet Pro 8000 OT/491/03591 p. 120</t>
  </si>
  <si>
    <t>Drukarka Kyocera FS-1370DN OT/491/03590 p. 113</t>
  </si>
  <si>
    <t>Komputer Komputronik ProDX-250+Microsoft Office 2010 OT/491/03584 p. 114</t>
  </si>
  <si>
    <t>Komputer Komputronik ProDX-250+Microsoft Office 2010 OT/491/03585 p. 111</t>
  </si>
  <si>
    <t>Monitor SAMSUNG 21,5" LED OT/491/03586 p. 114</t>
  </si>
  <si>
    <t>Monitor SAMSUNG 21,5" LED OT/491/03587 p. 111</t>
  </si>
  <si>
    <t>Komputer Komputronik Pro DX-250 INTEL i3/6GB  wraz z Microsoft Office 2013 OT/491/03604 p. 14</t>
  </si>
  <si>
    <t>Monitor LG Flatron 22EN33S-B OT/491/03605 p. 14</t>
  </si>
  <si>
    <t>Drukarka KYOCERA FS-1320DN  OT/491/03793</t>
  </si>
  <si>
    <t>Drukarka KYOCERA FS-1320DN OT/491/03792</t>
  </si>
  <si>
    <t>Drukarka KYOCERA FS-1320DN OT/491/03794</t>
  </si>
  <si>
    <t>Monitor LG 22M35A OT/491/03816</t>
  </si>
  <si>
    <t>Monitor LG 22M35A OT/491/03817</t>
  </si>
  <si>
    <t>Monitor LG 22M35A OT/491/03818</t>
  </si>
  <si>
    <t>Monitor LG 22M35A OT/491/03819</t>
  </si>
  <si>
    <t>Monitor LG 22M35A OT/491/03820</t>
  </si>
  <si>
    <t>Komputer Fujitsu Esprimo i5 z oprogramowaniem MS Office OT/491/03821</t>
  </si>
  <si>
    <t>w tym sprzęt obrony cywilnej i sprzęt przeciwpowodziowy 15000 zł; witacze 6 szt. 65 050,00 zł</t>
  </si>
  <si>
    <t>Komputer Fujitsu Esprimo i5 z oprogramowaniem MS Office OT/491/03822</t>
  </si>
  <si>
    <t>Laptop ASUS X550LC z oprogramowaniem MS Office OT/491/03823</t>
  </si>
  <si>
    <t>Drukarka Kyocera P6026CDN OT/491/03996</t>
  </si>
  <si>
    <t>Drukarka Kyocera P2135D OT/491/04009</t>
  </si>
  <si>
    <t>Drukarka Kyocera P2135D OT/491/04010</t>
  </si>
  <si>
    <t>Komputer Lenovo M4350 z oprogramowaniem MS Office OT/491/04005</t>
  </si>
  <si>
    <t>Komputer Lenovo M4350 z oprogramowaniem MS Office OT/491/04006</t>
  </si>
  <si>
    <t>Komputer Lenovo M4350 z oprogramowaniem MS Office OT/491/04007</t>
  </si>
  <si>
    <t>Komputer Lenovo M4350 z oprogramowaniem MS Office OT/491/04008</t>
  </si>
  <si>
    <t>Monitor Philips 21,5'' OT/491/04014</t>
  </si>
  <si>
    <t>Monitor Philips 21,5'' OT/491/04013</t>
  </si>
  <si>
    <t>Monitor Philips 21,5'' OT/491/04012</t>
  </si>
  <si>
    <t>Monitor Philips 21,5'' OT/491/04011</t>
  </si>
  <si>
    <t xml:space="preserve">pozycje od 44-74 znajdują się w mieście Zelów </t>
  </si>
  <si>
    <t>Notebook Dell Studio 900p i3-330M 4GB320G ATI5650 UM.OT/491/02577 p. 118</t>
  </si>
  <si>
    <t>TOSHIBA SATELLITEPSC1RE-00400EPL C660- 1NO/Corei3-231OM/LCD15,6”/nVidia315M/RAMAgb/HDD640GB/Windows7Pro i oprgr.MicrosoftOffice UM.OT/491/03513</t>
  </si>
  <si>
    <t>Laptop ASUS R500V/No:C6NOAS62889526B/ UM.OT/491/03561</t>
  </si>
  <si>
    <t>Laptop ASUS R500V/No:C6NOAS628934268/ UM.OT/491/03562</t>
  </si>
  <si>
    <t>Notebook HP 650 Intel i3 wraz z Microsoft Office 2013 OT/491/03607 p. 114</t>
  </si>
  <si>
    <t xml:space="preserve">razem </t>
  </si>
  <si>
    <t>Wygiełzów</t>
  </si>
  <si>
    <t>Walewice 42, 97-425 Zelów</t>
  </si>
  <si>
    <t xml:space="preserve">Środowiskowy Dom Samopomocy </t>
  </si>
  <si>
    <t>Liczba pracowników:  19</t>
  </si>
  <si>
    <t>Budynek główny</t>
  </si>
  <si>
    <t>2009- remont</t>
  </si>
  <si>
    <t>gaśnice CO2, GWGAF, GP4, GP2-8 szt.</t>
  </si>
  <si>
    <t>Budynek gospodarczy/pracownie</t>
  </si>
  <si>
    <t>Budowle - droga</t>
  </si>
  <si>
    <t>2007/2009 (rozbudowa dróg)</t>
  </si>
  <si>
    <t>Oświetlenie zewnętrzne</t>
  </si>
  <si>
    <t>alarm p/kradzieżowy</t>
  </si>
  <si>
    <t>Budowle - urządzenia wolnostojące - altany</t>
  </si>
  <si>
    <t>Budowle - ogrodzenie</t>
  </si>
  <si>
    <t>2008/2010+dokończenie ogrodzenia</t>
  </si>
  <si>
    <t>budynek garażowy</t>
  </si>
  <si>
    <t>Przydomowa oczyszczalnia ścieków</t>
  </si>
  <si>
    <t>XI.2011</t>
  </si>
  <si>
    <t>Volkswagen 2EKZ</t>
  </si>
  <si>
    <t>Crafter 50 Furgon 2,5</t>
  </si>
  <si>
    <t>WV1ZZZ2EZ86009862</t>
  </si>
  <si>
    <t>BJM010024</t>
  </si>
  <si>
    <t>EBE6F49</t>
  </si>
  <si>
    <t>21os./2415kg</t>
  </si>
  <si>
    <t>Volkswagen 7HC</t>
  </si>
  <si>
    <t>Transporter Caravelle 1,9</t>
  </si>
  <si>
    <t>WV2ZZZ7HZ9H069460</t>
  </si>
  <si>
    <t>BRS122277</t>
  </si>
  <si>
    <t>EBE9R49</t>
  </si>
  <si>
    <t>9os./930kg</t>
  </si>
  <si>
    <t>drukarka laserowa</t>
  </si>
  <si>
    <t>Projektor BENQ MS 510</t>
  </si>
  <si>
    <t>Aparat fotograficzny</t>
  </si>
  <si>
    <t>brak</t>
  </si>
  <si>
    <t>Mercedes Benz</t>
  </si>
  <si>
    <t>Sprinter 519</t>
  </si>
  <si>
    <t>WDB9066571S850532</t>
  </si>
  <si>
    <t>EBE2XG2</t>
  </si>
  <si>
    <t>20os./2412kg</t>
  </si>
  <si>
    <t xml:space="preserve">Dom Kultury </t>
  </si>
  <si>
    <t>Liczba pracowników:  10</t>
  </si>
  <si>
    <t>Dom Kultury – budynek</t>
  </si>
  <si>
    <t>Gaśnice proszk.- 10 szt., hydrant – 1 szt., koc gaśniczy – 1 szt., szyby ochronne budowlane klasy P2</t>
  </si>
  <si>
    <t xml:space="preserve">Zelów, ul. Kościuszki 74 </t>
  </si>
  <si>
    <t>tak</t>
  </si>
  <si>
    <t xml:space="preserve">nie </t>
  </si>
  <si>
    <t>Pomieszczenie kotłowni wraz z urządzeniami: kocioł olejowy G-315 Firmy Buderus, zbiornik na olej opałowy poj. 2000l, instalacja CO z urządzeniami</t>
  </si>
  <si>
    <t>Gaśnica proszkowa – 1 szt.</t>
  </si>
  <si>
    <t xml:space="preserve">tak </t>
  </si>
  <si>
    <t>Monitor LG 22M45D-B</t>
  </si>
  <si>
    <t>Komputer HP Pavilion g6-1215sw</t>
  </si>
  <si>
    <t xml:space="preserve">brak </t>
  </si>
  <si>
    <t>Tenor Horn ROY BENSON TH-202</t>
  </si>
  <si>
    <t>Saksofon altowy ROY BENSON AS-202</t>
  </si>
  <si>
    <t>Saksofon tenorowy ROY BENSON TS-202</t>
  </si>
  <si>
    <t>Tuba ROY BENSON TB-202</t>
  </si>
  <si>
    <t>Kornet B ROY BENSON SR-202 S</t>
  </si>
  <si>
    <t>Sakshorn altowy ROY BENSON AH-101</t>
  </si>
  <si>
    <t>Trąbka B ROY BENSON TR-202 S</t>
  </si>
  <si>
    <t>Klarnet B ROY BENSON CB-217</t>
  </si>
  <si>
    <t xml:space="preserve">Bęben marszowy 24x12 CHESTER </t>
  </si>
  <si>
    <t>MGOPS</t>
  </si>
  <si>
    <t xml:space="preserve">Miejsko Gminny Ośrodek Pomocy Społecznej </t>
  </si>
  <si>
    <t>Liczba pracowników: 39</t>
  </si>
  <si>
    <t>budynek ubezpieczany przez Urząd</t>
  </si>
  <si>
    <t>Miejsko Gminny Osrodek Pomocy Społecznej</t>
  </si>
  <si>
    <t>VOLKSWAGEN</t>
  </si>
  <si>
    <t>PASSAT</t>
  </si>
  <si>
    <t>WVWZZZ3BZ2E409889</t>
  </si>
  <si>
    <t>EBE4P85</t>
  </si>
  <si>
    <t>OSOBOWY</t>
  </si>
  <si>
    <t>5/521</t>
  </si>
  <si>
    <t xml:space="preserve">PRZYCZEPA </t>
  </si>
  <si>
    <t>LEKKA</t>
  </si>
  <si>
    <t>SV9060U2031AB1051</t>
  </si>
  <si>
    <t>BRAK</t>
  </si>
  <si>
    <t>EBEY591</t>
  </si>
  <si>
    <t>SPECJALNY</t>
  </si>
  <si>
    <t>Kserokopiarka KYOCERA FS-1028 MFP</t>
  </si>
  <si>
    <t>Zestaw komputerowy TRILINE 316 + monitor ADC 719 + UPS ACP626</t>
  </si>
  <si>
    <t>Zestaw komputerowy</t>
  </si>
  <si>
    <t>Komputer-serwer</t>
  </si>
  <si>
    <t>Drukarka CE 651A</t>
  </si>
  <si>
    <t>Niszczarka</t>
  </si>
  <si>
    <t>Drukarki Kyocera FS 2 szt.</t>
  </si>
  <si>
    <t>Zestaw komputerowy z oprogramowaniem</t>
  </si>
  <si>
    <t>Centrala telefoniczna Prima mini 2/10</t>
  </si>
  <si>
    <t>Komputer HPMT Dual Core</t>
  </si>
  <si>
    <t>Notebook Acer TM B 113 E</t>
  </si>
  <si>
    <t>Komputer + monitor x 5 szt.</t>
  </si>
  <si>
    <t>Niszczarki Tarnator x 3 szt.</t>
  </si>
  <si>
    <t>ZUK</t>
  </si>
  <si>
    <t>Liczba pracowników:  12</t>
  </si>
  <si>
    <t>budynek ZUK</t>
  </si>
  <si>
    <t>Żeromskiego 28</t>
  </si>
  <si>
    <t>1.07.2015 r.</t>
  </si>
  <si>
    <t>Dąbrowskiego 10</t>
  </si>
  <si>
    <t>Pow 75 lat</t>
  </si>
  <si>
    <t>Dobrowskiego 10</t>
  </si>
  <si>
    <t>Kilińskiego 15</t>
  </si>
  <si>
    <t>Kilińskiego 17</t>
  </si>
  <si>
    <t>Kilińskiego 82</t>
  </si>
  <si>
    <t>Kościuszki 17</t>
  </si>
  <si>
    <t>Kościuszki 28</t>
  </si>
  <si>
    <t>Kościuszki 30</t>
  </si>
  <si>
    <t>Kościuszki 47</t>
  </si>
  <si>
    <t>Kościuszki 73</t>
  </si>
  <si>
    <t>Kościuszki 73a</t>
  </si>
  <si>
    <t>Kościuszki 84</t>
  </si>
  <si>
    <t>Płocka 8</t>
  </si>
  <si>
    <t>Płocka 10</t>
  </si>
  <si>
    <t>* nieodpowiednie skreślić</t>
  </si>
  <si>
    <t>Sienkiewicza 9</t>
  </si>
  <si>
    <t>137,09</t>
  </si>
  <si>
    <t>Sienkiewicza 13</t>
  </si>
  <si>
    <t>490,33</t>
  </si>
  <si>
    <t>Sienkiewicza 13b</t>
  </si>
  <si>
    <t>Sienkiewicza 22</t>
  </si>
  <si>
    <t>252,16</t>
  </si>
  <si>
    <t>Szkolna 5a</t>
  </si>
  <si>
    <t>171,24</t>
  </si>
  <si>
    <t>Św. Anny 12</t>
  </si>
  <si>
    <t>119,29</t>
  </si>
  <si>
    <t>Św. Anny 12 a</t>
  </si>
  <si>
    <t>Św. Anny 12a</t>
  </si>
  <si>
    <t>105,41</t>
  </si>
  <si>
    <t>Boczna 2</t>
  </si>
  <si>
    <t>Szkolna 1b</t>
  </si>
  <si>
    <t>245,52</t>
  </si>
  <si>
    <t>Biblioteka- budynek wyłączony z użytkowania</t>
  </si>
  <si>
    <t>Stołówka - budynek wyłączony z użytkowania</t>
  </si>
  <si>
    <t>Kawiarenka - budynek wyłączony z użytkowania</t>
  </si>
  <si>
    <t xml:space="preserve">sprzęt elektroniczny stacjonarny </t>
  </si>
  <si>
    <t xml:space="preserve">sprzęt elektroniczny przenośny </t>
  </si>
  <si>
    <t>wartość początkowa</t>
  </si>
  <si>
    <t xml:space="preserve">wartość początkowa </t>
  </si>
  <si>
    <t xml:space="preserve">l.p. </t>
  </si>
  <si>
    <r>
      <t>powierzchnia użytkowa              w m</t>
    </r>
    <r>
      <rPr>
        <b/>
        <vertAlign val="superscript"/>
        <sz val="10"/>
        <rFont val="Calibri"/>
        <family val="2"/>
      </rPr>
      <t>2</t>
    </r>
  </si>
  <si>
    <r>
      <t>Przezciewpożarowe:</t>
    </r>
    <r>
      <rPr>
        <sz val="10"/>
        <rFont val="Calibri"/>
        <family val="2"/>
      </rPr>
      <t xml:space="preserve">                                                                                                                                                                                                        gaśnice proszkowe - 10 szt. gaśnice układu elektr. - 2 szt. gaśnica tłuszczów jadalnych - 1 szt.;    Hydranty - 5 szt.  Czujniki i urządzenia alarmowe.           </t>
    </r>
    <r>
      <rPr>
        <b/>
        <sz val="10"/>
        <rFont val="Calibri"/>
        <family val="2"/>
      </rPr>
      <t>Przeciwkradzieżowe:</t>
    </r>
    <r>
      <rPr>
        <sz val="10"/>
        <rFont val="Calibri"/>
        <family val="2"/>
      </rPr>
      <t xml:space="preserve">  Alarm, dozór część doby agencji ochrony, częściowe okratowanie okien (skretariat, dyrektror, wicedyrektor,pokój nauczycielski, biblioteka, magazyn i szatnie w-f).</t>
    </r>
  </si>
  <si>
    <r>
      <t xml:space="preserve">1. Wykaz sprzętu elektronicznego </t>
    </r>
    <r>
      <rPr>
        <b/>
        <i/>
        <u val="single"/>
        <sz val="10"/>
        <rFont val="Calibri"/>
        <family val="2"/>
      </rPr>
      <t>stacjonarnego</t>
    </r>
    <r>
      <rPr>
        <b/>
        <i/>
        <sz val="10"/>
        <rFont val="Calibri"/>
        <family val="2"/>
      </rPr>
      <t xml:space="preserve"> </t>
    </r>
  </si>
  <si>
    <r>
      <t xml:space="preserve">2. Wykaz sprzętu elektronicznego </t>
    </r>
    <r>
      <rPr>
        <b/>
        <i/>
        <u val="single"/>
        <sz val="10"/>
        <rFont val="Calibri"/>
        <family val="2"/>
      </rPr>
      <t>przenośnego</t>
    </r>
    <r>
      <rPr>
        <b/>
        <i/>
        <sz val="10"/>
        <rFont val="Calibri"/>
        <family val="2"/>
      </rPr>
      <t xml:space="preserve"> </t>
    </r>
  </si>
  <si>
    <t>18.08.2015
18.08.2016
18.08.2017</t>
  </si>
  <si>
    <t>17.08.2016
17.08.2017
17.08.2018</t>
  </si>
  <si>
    <t>72 656,78 zł**</t>
  </si>
  <si>
    <t>Informacje o szkodach w ostatnich latach</t>
  </si>
  <si>
    <t>Rok</t>
  </si>
  <si>
    <t>Liczba szkód</t>
  </si>
  <si>
    <t>Suma wypłaconych odszkodowań</t>
  </si>
  <si>
    <t>opis szkód</t>
  </si>
  <si>
    <t>1</t>
  </si>
  <si>
    <t>5</t>
  </si>
  <si>
    <t>2</t>
  </si>
  <si>
    <t>97-425 Zelów,   ul. Kilińskiego 40</t>
  </si>
  <si>
    <t>05.03.2015
05.03.2016
05.03.2017</t>
  </si>
  <si>
    <t>04.03.2016
04.03.2017
04.03.2018</t>
  </si>
  <si>
    <t>Załącznik nr 4</t>
  </si>
  <si>
    <t>Wykaz szkód</t>
  </si>
  <si>
    <t>OCD - obrażenia ciała poszkodowany osoba fizyczna</t>
  </si>
  <si>
    <t>OG - wydostanie się wody z urządzeń wodno kanalizacyjnych poszkodowany PWiK, SP nr 4</t>
  </si>
  <si>
    <t xml:space="preserve">OG - przepięcia poszkodowany: 
PWiK uszkodzenie komputera; uszkodzenie centrali telefonicznej  
PWiK uszkodzenie maszyny, aparatura sterownicza 
UG  uszkodzenie faxu
SP nr 4 uszkodzenie kamery monitoringu 
</t>
  </si>
  <si>
    <t>OG - pożar budynku przy ul. Żeromskiego9/21 poszkodowany ZUK</t>
  </si>
  <si>
    <t xml:space="preserve">OG - wydostanie się wody z urządzeń wodno kanalizacyjnych poszkodowany PWiK, BP, Szkoła Podstawowa nr 2 </t>
  </si>
  <si>
    <t>OG - uszkodzenie stałych elementów pomieszczenia w Zespole Szkół Ogólnokształcących</t>
  </si>
  <si>
    <t>OCD uszkodzenie pojazdu - poszkodowany osoba fizyczna</t>
  </si>
  <si>
    <t>OG - uszkodzenie stałych elementów pomieszczenia w Szkole Podstawowej nr 2</t>
  </si>
  <si>
    <t xml:space="preserve">OG - zalanie w Przedszkolu Samorządowym nr 4 </t>
  </si>
  <si>
    <t xml:space="preserve"> NNW OSP poszkodowany członek OSP</t>
  </si>
  <si>
    <t xml:space="preserve">OG - wydostanie się wody z urządzeń wodno kanalizacyjnych poszkodowany PWiK, BP, </t>
  </si>
  <si>
    <t xml:space="preserve">OG - uszkodzenie stałych elementów pomieszczenia w Przedszkolu Samorządowym nr 1 </t>
  </si>
  <si>
    <t>OCD - poszkodowanym osoba fizyczna</t>
  </si>
  <si>
    <t>OC - nieszczęsliwy wypadek  poszkodowany osoba fizyczna</t>
  </si>
  <si>
    <t>OG - przepięcie (centrala telefoniczna) - poszkodowany ZUK</t>
  </si>
  <si>
    <t xml:space="preserve">OG - uszkodzenie agregata, laptopa, centrali telefonicznej w wyniku uderzenia piorunu - poszkodowany UG </t>
  </si>
  <si>
    <t>kradzież wyposażenia placu zabaw - Kolonia Łobudzice</t>
  </si>
  <si>
    <t>OG - uszkodzenie bramy w wyniku uderzenia piorunu - poszkodowany PWiK</t>
  </si>
  <si>
    <t>OG - wydostanie się wody z urządzeń wodno kanalizacyjnych - poszkodowany PWiK</t>
  </si>
  <si>
    <t>Załącznik nr 3</t>
  </si>
  <si>
    <t>Wykaz pojazdów</t>
  </si>
  <si>
    <t xml:space="preserve">Załącznik nr 6 
wykaz lokalizacji </t>
  </si>
  <si>
    <t xml:space="preserve">Załącznik nr 5
 sprzęt muzyczny </t>
  </si>
  <si>
    <t xml:space="preserve">Wartość netto </t>
  </si>
  <si>
    <t>Inwestycja 484 - sieć wodociągowa wraz z przyłączami  ul. Zachodnia 60.071,54, ul. Kościuszki 259.801,14, ul. Sienkiewicza 236.440,84, ul.Poznańska 36.116,21, ul. Wolności 38.471,61, ul. Piotrkowska 418.651,38, ul. Harcerska 18.756, ul. Pabianicka 65.689,62, ul. Leśne Działy 29.660,65, ul. Lubelska 310.017,73, ul. Komeńskiego i Sportowa 105.240,74, ul. Południowa 54.479,07</t>
  </si>
  <si>
    <t>Inwestycja 484 - sieć wodociągowa wraz z przyłączami  ul. Zachodnia 60.071,54, ul. Kościuszki 259.801,14, ul. Sienkiewicza 236.440,84, ul.Poznańska 36116,21, ul. Wolności 38471,61, ul. Piotrkowska 418651,38, ul. Harcerska 18756, ul. Pabianicka 65689,62, ul. Leśne Działy 29660,65, ul. Lubelska 310.017,73, ul. Komeńskiego i Sportowa 105.240,74, ul. Południowa 54.479,07</t>
  </si>
  <si>
    <t>Inwestycja 484 - sieć kanalizacji deszczowej z wpustami ul. Zachodnia 474.053,97, ul. Cegielniana 103.064,93, ul. Kościuszki 1.882.289,46, ul. Sienkiewicza 520.428,31, ul.Poznańska 102.394,23, ul. Wolności 114.019,77, ul. Piotrkowska 1.535.250,72, ul. Harcerska 53.879,93, ul. Leśne Działy 42.701,52, ul. Lubelska 313.356,67, ul. Komeńskiego i Sportowa 121.337,68, ul. Południowa 64.918,52</t>
  </si>
  <si>
    <t>budowle w tym sieci wodociągowe</t>
  </si>
  <si>
    <t>Miasto i gmina Zelów</t>
  </si>
  <si>
    <t>budowle w tym sieci kanalizacyjne</t>
  </si>
  <si>
    <t xml:space="preserve">Inwestycja 484 sieć kanalizacji sanitarnej wraz z wyprowadzeniami i pompowniami  ul. Zachodnia 235.624,89, ul. Boczna 215.283,69, ul. Cegielniana 80.312,60, ul. Kościuszki 1.795.377,48, ul. Sienkiewicza 557.945,65, ul.Poznańska 720.524,32, ul. Wolności 70.524,32, ul. Piotrkowska 1.573.408,45, ul. Harcerska 119.617,75, ul. Pabianicka 95.603,01, ul. Leśne Działy 56.845,03, ul. Lubelska 451.250,69, ul. Komeńskiego i Sportowa 97.408,70, ul. Południowa 45.284,28, Łobudzice i Kolonia Łobudzice 5.110 985,37 zł </t>
  </si>
  <si>
    <t xml:space="preserve">OCD - zalanie pomieszczeń, </t>
  </si>
  <si>
    <t>64289641499777</t>
  </si>
  <si>
    <t>Peugot 307 UM. Zelów</t>
  </si>
  <si>
    <t xml:space="preserve">autobus </t>
  </si>
  <si>
    <t xml:space="preserve">Załącznik nr 1 
wykaz budynków/budowli
</t>
  </si>
  <si>
    <t>Załącznik nr 2 
wykaz sprzętu elektronicznego</t>
  </si>
  <si>
    <t xml:space="preserve">Załącznik nr 5 
wykaz środków trwałych, urządzenia, wyposażenia, zbiory biblioteczne, środki obrotowe, sprzęt muzyczny </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</si>
</sst>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0.00\ &quot;zł&quot;"/>
    <numFmt numFmtId="167" formatCode="#,###.00"/>
    <numFmt numFmtId="168" formatCode="#,##0.00\ _z_ł"/>
    <numFmt numFmtId="169" formatCode="d/mm/yyyy"/>
    <numFmt numFmtId="170" formatCode="#,##0.00&quot;     &quot;"/>
    <numFmt numFmtId="171" formatCode="#,##0.00&quot; zł&quot;;\-#,##0.00&quot; zł&quot;"/>
    <numFmt numFmtId="172" formatCode="0.0"/>
    <numFmt numFmtId="173" formatCode="_-* #,##0.0\ &quot;zł&quot;_-;\-* #,##0.0\ &quot;zł&quot;_-;_-* &quot;-&quot;??\ &quot;zł&quot;_-;_-@_-"/>
    <numFmt numFmtId="174" formatCode="_-* #,##0\ &quot;zł&quot;_-;\-* #,##0\ &quot;zł&quot;_-;_-* &quot;-&quot;??\ &quot;zł&quot;_-;_-@_-"/>
    <numFmt numFmtId="175" formatCode="_-* #,##0.000\ &quot;zł&quot;_-;\-* #,##0.000\ &quot;zł&quot;_-;_-* &quot;-&quot;??\ &quot;zł&quot;_-;_-@_-"/>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62">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i/>
      <sz val="10"/>
      <name val="Arial"/>
      <family val="2"/>
    </font>
    <font>
      <b/>
      <sz val="12"/>
      <name val="Arial"/>
      <family val="2"/>
    </font>
    <font>
      <b/>
      <sz val="11"/>
      <name val="Arial"/>
      <family val="2"/>
    </font>
    <font>
      <b/>
      <sz val="10"/>
      <name val="Verdana"/>
      <family val="2"/>
    </font>
    <font>
      <sz val="11"/>
      <name val="Ascom Frutiger-Light"/>
      <family val="0"/>
    </font>
    <font>
      <sz val="10"/>
      <name val="Frutiger 45"/>
      <family val="0"/>
    </font>
    <font>
      <sz val="10"/>
      <name val="Calibri"/>
      <family val="2"/>
    </font>
    <font>
      <b/>
      <sz val="10"/>
      <name val="Calibri"/>
      <family val="2"/>
    </font>
    <font>
      <sz val="8"/>
      <name val="Calibri"/>
      <family val="2"/>
    </font>
    <font>
      <strike/>
      <sz val="10"/>
      <name val="Calibri"/>
      <family val="2"/>
    </font>
    <font>
      <sz val="11"/>
      <name val="Calibri"/>
      <family val="2"/>
    </font>
    <font>
      <sz val="10"/>
      <color indexed="8"/>
      <name val="Calibri"/>
      <family val="2"/>
    </font>
    <font>
      <b/>
      <sz val="14"/>
      <name val="Calibri"/>
      <family val="2"/>
    </font>
    <font>
      <sz val="14"/>
      <name val="Calibri"/>
      <family val="2"/>
    </font>
    <font>
      <i/>
      <sz val="10"/>
      <name val="Calibri"/>
      <family val="2"/>
    </font>
    <font>
      <b/>
      <sz val="14"/>
      <color indexed="8"/>
      <name val="Calibri"/>
      <family val="2"/>
    </font>
    <font>
      <b/>
      <i/>
      <sz val="14"/>
      <name val="Calibri"/>
      <family val="2"/>
    </font>
    <font>
      <sz val="8"/>
      <name val="Arial"/>
      <family val="2"/>
    </font>
    <font>
      <sz val="12"/>
      <name val="Arial"/>
      <family val="2"/>
    </font>
    <font>
      <b/>
      <vertAlign val="superscript"/>
      <sz val="10"/>
      <name val="Calibri"/>
      <family val="2"/>
    </font>
    <font>
      <sz val="9"/>
      <name val="Calibri"/>
      <family val="2"/>
    </font>
    <font>
      <b/>
      <strike/>
      <sz val="14"/>
      <name val="Calibri"/>
      <family val="2"/>
    </font>
    <font>
      <b/>
      <i/>
      <sz val="10"/>
      <name val="Calibri"/>
      <family val="2"/>
    </font>
    <font>
      <b/>
      <sz val="12"/>
      <name val="Calibri"/>
      <family val="2"/>
    </font>
    <font>
      <b/>
      <i/>
      <u val="single"/>
      <sz val="10"/>
      <name val="Calibri"/>
      <family val="2"/>
    </font>
    <font>
      <i/>
      <sz val="8"/>
      <name val="Calibri"/>
      <family val="2"/>
    </font>
    <font>
      <i/>
      <sz val="8"/>
      <color indexed="10"/>
      <name val="Calibri"/>
      <family val="2"/>
    </font>
    <font>
      <sz val="10"/>
      <name val="Verdana"/>
      <family val="2"/>
    </font>
    <font>
      <sz val="10"/>
      <color indexed="8"/>
      <name val="Verdana"/>
      <family val="2"/>
    </font>
    <font>
      <i/>
      <sz val="10"/>
      <color indexed="8"/>
      <name val="Verdana"/>
      <family val="2"/>
    </font>
    <font>
      <u val="single"/>
      <sz val="10"/>
      <color indexed="12"/>
      <name val="Arial"/>
      <family val="2"/>
    </font>
    <font>
      <u val="single"/>
      <sz val="10"/>
      <color indexed="20"/>
      <name val="Arial"/>
      <family val="2"/>
    </font>
    <font>
      <b/>
      <sz val="11"/>
      <name val="Calibri"/>
      <family val="2"/>
    </font>
    <font>
      <b/>
      <sz val="9"/>
      <name val="Calibri"/>
      <family val="2"/>
    </font>
    <font>
      <sz val="9"/>
      <color indexed="10"/>
      <name val="Calibri"/>
      <family val="2"/>
    </font>
    <font>
      <b/>
      <sz val="9"/>
      <color indexed="10"/>
      <name val="Calibri"/>
      <family val="2"/>
    </font>
    <font>
      <sz val="10"/>
      <color indexed="10"/>
      <name val="Calibri"/>
      <family val="2"/>
    </font>
    <font>
      <sz val="12"/>
      <name val="Calibri"/>
      <family val="2"/>
    </font>
    <font>
      <sz val="18"/>
      <name val="Calibri"/>
      <family val="2"/>
    </font>
    <font>
      <sz val="16"/>
      <name val="Calibri"/>
      <family val="2"/>
    </font>
    <font>
      <u val="single"/>
      <sz val="10"/>
      <color theme="10"/>
      <name val="Arial"/>
      <family val="2"/>
    </font>
    <font>
      <u val="single"/>
      <sz val="10"/>
      <color theme="11"/>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7999799847602844"/>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FF"/>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right>
        <color indexed="63"/>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9"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20" borderId="1" applyNumberFormat="0" applyAlignment="0" applyProtection="0"/>
    <xf numFmtId="0" fontId="60" fillId="0" borderId="0" applyNumberFormat="0" applyFill="0" applyBorder="0" applyAlignment="0" applyProtection="0"/>
    <xf numFmtId="9" fontId="0" fillId="0" borderId="0" applyFill="0" applyBorder="0" applyAlignment="0" applyProtection="0"/>
    <xf numFmtId="0" fontId="23" fillId="0" borderId="0">
      <alignment/>
      <protection/>
    </xf>
    <xf numFmtId="0" fontId="24" fillId="0" borderId="0">
      <alignment/>
      <protection/>
    </xf>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464">
    <xf numFmtId="0" fontId="0" fillId="0" borderId="0" xfId="0" applyAlignment="1">
      <alignment/>
    </xf>
    <xf numFmtId="0" fontId="0" fillId="0" borderId="0" xfId="0" applyFont="1" applyFill="1" applyAlignment="1">
      <alignment/>
    </xf>
    <xf numFmtId="0" fontId="0" fillId="0" borderId="10" xfId="0" applyBorder="1" applyAlignment="1">
      <alignment/>
    </xf>
    <xf numFmtId="0" fontId="21" fillId="0" borderId="0" xfId="0" applyFont="1" applyAlignment="1">
      <alignment horizont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32" fillId="0" borderId="10" xfId="0" applyFont="1" applyBorder="1" applyAlignment="1">
      <alignment horizontal="center" vertical="center"/>
    </xf>
    <xf numFmtId="49" fontId="33" fillId="0" borderId="10"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4" fillId="24" borderId="10" xfId="0" applyFont="1" applyFill="1" applyBorder="1" applyAlignment="1">
      <alignment horizontal="left" vertical="center" wrapText="1"/>
    </xf>
    <xf numFmtId="0" fontId="31"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0" xfId="0" applyFont="1" applyAlignment="1">
      <alignment horizontal="center" vertical="center"/>
    </xf>
    <xf numFmtId="0" fontId="32" fillId="0" borderId="10" xfId="0" applyFont="1" applyBorder="1" applyAlignment="1">
      <alignment horizontal="center" vertical="center" wrapText="1"/>
    </xf>
    <xf numFmtId="0" fontId="32" fillId="0" borderId="0" xfId="0" applyFont="1" applyAlignment="1">
      <alignment horizontal="center" vertical="center"/>
    </xf>
    <xf numFmtId="0" fontId="31" fillId="0" borderId="10" xfId="0" applyFont="1" applyFill="1" applyBorder="1" applyAlignment="1">
      <alignmen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5" fillId="0" borderId="0" xfId="0" applyFont="1" applyAlignment="1">
      <alignment horizontal="center" vertical="center"/>
    </xf>
    <xf numFmtId="0" fontId="26" fillId="0" borderId="10" xfId="0" applyFont="1" applyBorder="1" applyAlignment="1">
      <alignment horizontal="center" vertical="center" wrapText="1"/>
    </xf>
    <xf numFmtId="0" fontId="26" fillId="0" borderId="0" xfId="0" applyFont="1" applyAlignment="1">
      <alignment horizontal="center" vertical="center"/>
    </xf>
    <xf numFmtId="0" fontId="25" fillId="0" borderId="10" xfId="0" applyFont="1" applyFill="1" applyBorder="1" applyAlignment="1">
      <alignment horizontal="center" vertical="center"/>
    </xf>
    <xf numFmtId="0" fontId="25" fillId="0" borderId="0" xfId="0" applyFont="1" applyFill="1" applyAlignment="1">
      <alignment horizontal="center" vertical="center"/>
    </xf>
    <xf numFmtId="44" fontId="25" fillId="0" borderId="10" xfId="62" applyFont="1" applyFill="1" applyBorder="1" applyAlignment="1">
      <alignment horizontal="center" vertical="center" wrapText="1"/>
    </xf>
    <xf numFmtId="0" fontId="27" fillId="0" borderId="10" xfId="0" applyFont="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24" borderId="10" xfId="0" applyFont="1" applyFill="1" applyBorder="1" applyAlignment="1">
      <alignment horizontal="left" vertical="center" wrapText="1"/>
    </xf>
    <xf numFmtId="44" fontId="25" fillId="0" borderId="10" xfId="62" applyFont="1" applyFill="1" applyBorder="1" applyAlignment="1">
      <alignment horizontal="center" vertical="center"/>
    </xf>
    <xf numFmtId="0" fontId="25" fillId="0" borderId="10" xfId="0" applyFont="1" applyFill="1" applyBorder="1" applyAlignment="1">
      <alignment horizontal="left" vertical="center"/>
    </xf>
    <xf numFmtId="49" fontId="25" fillId="0" borderId="10" xfId="0" applyNumberFormat="1" applyFont="1" applyFill="1" applyBorder="1" applyAlignment="1">
      <alignment horizontal="center" vertical="center"/>
    </xf>
    <xf numFmtId="164" fontId="25" fillId="0" borderId="10" xfId="0" applyNumberFormat="1" applyFont="1" applyFill="1" applyBorder="1" applyAlignment="1">
      <alignment horizontal="left" vertical="center"/>
    </xf>
    <xf numFmtId="0" fontId="28" fillId="0" borderId="10" xfId="0" applyFont="1" applyBorder="1" applyAlignment="1">
      <alignment horizontal="center" vertical="center" wrapText="1"/>
    </xf>
    <xf numFmtId="4" fontId="26"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44" fontId="25" fillId="0" borderId="0" xfId="62" applyFont="1" applyFill="1" applyAlignment="1">
      <alignment horizontal="center" vertical="center"/>
    </xf>
    <xf numFmtId="4" fontId="30" fillId="0" borderId="10" xfId="0" applyNumberFormat="1" applyFont="1" applyFill="1" applyBorder="1" applyAlignment="1">
      <alignment horizontal="center" vertical="center" wrapText="1"/>
    </xf>
    <xf numFmtId="44" fontId="31" fillId="0" borderId="10" xfId="62"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0" xfId="0" applyFont="1" applyFill="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vertical="center"/>
    </xf>
    <xf numFmtId="44" fontId="31" fillId="24" borderId="10" xfId="62" applyFont="1" applyFill="1" applyBorder="1" applyAlignment="1">
      <alignment horizontal="center" vertical="center" wrapText="1"/>
    </xf>
    <xf numFmtId="4" fontId="31" fillId="0" borderId="10" xfId="0" applyNumberFormat="1" applyFont="1" applyFill="1" applyBorder="1" applyAlignment="1">
      <alignment horizontal="center" vertical="center" wrapText="1"/>
    </xf>
    <xf numFmtId="4" fontId="39" fillId="0"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0" fontId="41" fillId="0" borderId="0" xfId="0" applyFont="1" applyFill="1" applyAlignment="1">
      <alignment vertical="center"/>
    </xf>
    <xf numFmtId="0" fontId="25" fillId="0" borderId="0" xfId="0" applyFont="1" applyFill="1" applyAlignment="1">
      <alignment horizontal="left" vertical="center" wrapText="1"/>
    </xf>
    <xf numFmtId="0" fontId="25" fillId="0" borderId="0" xfId="0" applyFont="1" applyAlignment="1">
      <alignment/>
    </xf>
    <xf numFmtId="0" fontId="25" fillId="0" borderId="13"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44" fontId="25" fillId="0" borderId="10" xfId="62" applyFont="1" applyFill="1" applyBorder="1" applyAlignment="1">
      <alignment horizontal="right"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horizontal="center" vertical="center" wrapText="1"/>
    </xf>
    <xf numFmtId="43" fontId="25" fillId="0" borderId="10" xfId="42" applyFont="1" applyFill="1" applyBorder="1" applyAlignment="1">
      <alignment horizontal="left" vertical="center" wrapText="1"/>
    </xf>
    <xf numFmtId="44" fontId="25" fillId="0" borderId="0" xfId="0" applyNumberFormat="1" applyFont="1" applyAlignment="1">
      <alignment/>
    </xf>
    <xf numFmtId="0" fontId="25" fillId="0" borderId="10" xfId="0" applyFont="1" applyFill="1" applyBorder="1" applyAlignment="1">
      <alignment horizontal="left" vertical="center"/>
    </xf>
    <xf numFmtId="0" fontId="25" fillId="0" borderId="10" xfId="0" applyFont="1" applyFill="1" applyBorder="1" applyAlignment="1">
      <alignment horizontal="center" vertical="center"/>
    </xf>
    <xf numFmtId="44" fontId="25" fillId="0" borderId="10" xfId="62" applyFont="1" applyFill="1" applyBorder="1" applyAlignment="1">
      <alignment horizontal="right"/>
    </xf>
    <xf numFmtId="44" fontId="25" fillId="0" borderId="10" xfId="62" applyFont="1" applyFill="1" applyBorder="1" applyAlignment="1">
      <alignment horizontal="right" wrapText="1"/>
    </xf>
    <xf numFmtId="0" fontId="26" fillId="0" borderId="10" xfId="0" applyFont="1" applyFill="1" applyBorder="1" applyAlignment="1">
      <alignment horizontal="left" vertical="center" wrapText="1"/>
    </xf>
    <xf numFmtId="44" fontId="25" fillId="0" borderId="10" xfId="62" applyFont="1" applyFill="1" applyBorder="1" applyAlignment="1" applyProtection="1">
      <alignment horizontal="right" vertical="center" wrapText="1"/>
      <protection/>
    </xf>
    <xf numFmtId="0" fontId="26" fillId="0" borderId="10" xfId="0" applyFont="1" applyFill="1" applyBorder="1" applyAlignment="1">
      <alignment horizontal="center" vertical="center" wrapText="1"/>
    </xf>
    <xf numFmtId="0" fontId="25" fillId="24" borderId="10" xfId="0" applyFont="1" applyFill="1" applyBorder="1" applyAlignment="1">
      <alignment horizontal="left" vertical="center" wrapText="1"/>
    </xf>
    <xf numFmtId="0" fontId="25" fillId="0" borderId="10" xfId="0" applyFont="1" applyBorder="1" applyAlignment="1">
      <alignment horizontal="center" vertical="center"/>
    </xf>
    <xf numFmtId="0" fontId="25" fillId="0" borderId="0" xfId="0" applyFont="1" applyFill="1" applyBorder="1" applyAlignment="1">
      <alignment horizontal="center" vertical="center" wrapText="1"/>
    </xf>
    <xf numFmtId="0" fontId="25" fillId="24" borderId="10" xfId="0" applyFont="1" applyFill="1" applyBorder="1" applyAlignment="1">
      <alignment horizontal="center" vertical="center"/>
    </xf>
    <xf numFmtId="44" fontId="25" fillId="24" borderId="10" xfId="62" applyFont="1" applyFill="1" applyBorder="1" applyAlignment="1">
      <alignment horizontal="right" vertical="center" wrapText="1"/>
    </xf>
    <xf numFmtId="44" fontId="25" fillId="0" borderId="10" xfId="62" applyFont="1" applyFill="1" applyBorder="1" applyAlignment="1">
      <alignment horizontal="right" vertical="justify"/>
    </xf>
    <xf numFmtId="44" fontId="25" fillId="0" borderId="10" xfId="62" applyFont="1" applyFill="1" applyBorder="1" applyAlignment="1">
      <alignment horizontal="right" vertical="justify" wrapText="1"/>
    </xf>
    <xf numFmtId="0" fontId="25"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xf>
    <xf numFmtId="0" fontId="25" fillId="24" borderId="10" xfId="0" applyFont="1" applyFill="1" applyBorder="1" applyAlignment="1">
      <alignment horizontal="center" vertical="center" wrapText="1"/>
    </xf>
    <xf numFmtId="0" fontId="26" fillId="24" borderId="1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0" xfId="0" applyFont="1" applyBorder="1" applyAlignment="1">
      <alignment horizontal="left" vertical="center" wrapText="1"/>
    </xf>
    <xf numFmtId="44" fontId="25" fillId="0" borderId="10" xfId="62" applyFont="1" applyBorder="1" applyAlignment="1">
      <alignment horizontal="right" wrapText="1"/>
    </xf>
    <xf numFmtId="44" fontId="25" fillId="0" borderId="10" xfId="62" applyFont="1" applyBorder="1" applyAlignment="1">
      <alignment horizontal="right"/>
    </xf>
    <xf numFmtId="0" fontId="25" fillId="24" borderId="0" xfId="0" applyFont="1" applyFill="1" applyAlignment="1">
      <alignment/>
    </xf>
    <xf numFmtId="0" fontId="26" fillId="0" borderId="10" xfId="0" applyFont="1" applyBorder="1" applyAlignment="1">
      <alignment horizontal="left" vertical="center" wrapText="1"/>
    </xf>
    <xf numFmtId="0" fontId="26" fillId="0" borderId="10" xfId="0" applyFont="1" applyBorder="1" applyAlignment="1">
      <alignment horizontal="center" vertical="center"/>
    </xf>
    <xf numFmtId="44" fontId="25" fillId="0" borderId="0" xfId="62" applyFont="1" applyFill="1" applyBorder="1" applyAlignment="1">
      <alignment horizontal="right" vertical="center" wrapText="1"/>
    </xf>
    <xf numFmtId="0" fontId="26" fillId="0" borderId="0" xfId="0" applyFont="1" applyAlignment="1">
      <alignment/>
    </xf>
    <xf numFmtId="44" fontId="25" fillId="0" borderId="10" xfId="62" applyFont="1" applyBorder="1" applyAlignment="1">
      <alignment horizontal="right" vertical="center"/>
    </xf>
    <xf numFmtId="0" fontId="25"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wrapText="1"/>
    </xf>
    <xf numFmtId="44" fontId="51" fillId="0" borderId="10" xfId="62" applyFont="1" applyFill="1" applyBorder="1" applyAlignment="1">
      <alignment horizontal="right" vertical="center" wrapText="1"/>
    </xf>
    <xf numFmtId="0" fontId="25" fillId="0" borderId="12" xfId="0" applyFont="1" applyFill="1" applyBorder="1" applyAlignment="1">
      <alignment horizontal="center" vertical="center" wrapText="1"/>
    </xf>
    <xf numFmtId="44" fontId="25" fillId="0" borderId="0" xfId="62" applyFont="1" applyAlignment="1">
      <alignment horizontal="right"/>
    </xf>
    <xf numFmtId="0" fontId="25" fillId="0" borderId="0" xfId="0" applyFont="1" applyAlignment="1">
      <alignment horizontal="left" vertical="center"/>
    </xf>
    <xf numFmtId="0" fontId="25" fillId="0" borderId="0" xfId="0" applyFont="1" applyAlignment="1">
      <alignment horizontal="center" vertical="center"/>
    </xf>
    <xf numFmtId="44" fontId="26" fillId="0" borderId="10" xfId="62" applyFont="1" applyFill="1" applyBorder="1" applyAlignment="1">
      <alignment horizontal="right" vertical="center" wrapText="1"/>
    </xf>
    <xf numFmtId="0" fontId="29" fillId="0" borderId="0" xfId="0" applyFont="1" applyAlignment="1">
      <alignment/>
    </xf>
    <xf numFmtId="44" fontId="51" fillId="0" borderId="10" xfId="62" applyNumberFormat="1" applyFont="1" applyFill="1" applyBorder="1" applyAlignment="1">
      <alignment horizontal="right" vertical="center" wrapText="1"/>
    </xf>
    <xf numFmtId="44" fontId="51" fillId="0" borderId="10" xfId="62" applyFont="1" applyBorder="1" applyAlignment="1">
      <alignment horizontal="right"/>
    </xf>
    <xf numFmtId="0" fontId="25" fillId="25" borderId="10" xfId="0" applyFont="1" applyFill="1" applyBorder="1" applyAlignment="1">
      <alignment horizontal="center" vertical="center" wrapText="1"/>
    </xf>
    <xf numFmtId="0" fontId="26" fillId="25" borderId="10" xfId="0" applyFont="1" applyFill="1" applyBorder="1" applyAlignment="1">
      <alignment horizontal="left" vertical="center" wrapText="1"/>
    </xf>
    <xf numFmtId="44" fontId="51" fillId="25" borderId="10" xfId="62" applyFont="1" applyFill="1" applyBorder="1" applyAlignment="1">
      <alignment horizontal="right" vertical="center" wrapText="1"/>
    </xf>
    <xf numFmtId="0" fontId="51" fillId="0" borderId="10" xfId="0" applyFont="1" applyBorder="1" applyAlignment="1">
      <alignment horizontal="left" vertical="center" wrapText="1"/>
    </xf>
    <xf numFmtId="44" fontId="51" fillId="26" borderId="10" xfId="0" applyNumberFormat="1" applyFont="1" applyFill="1" applyBorder="1" applyAlignment="1">
      <alignment horizontal="center" vertical="center"/>
    </xf>
    <xf numFmtId="0" fontId="25" fillId="0" borderId="13" xfId="0" applyFont="1" applyFill="1" applyBorder="1" applyAlignment="1">
      <alignment vertical="center" wrapText="1"/>
    </xf>
    <xf numFmtId="2" fontId="25" fillId="0" borderId="13" xfId="0" applyNumberFormat="1" applyFont="1" applyFill="1" applyBorder="1" applyAlignment="1">
      <alignment vertical="center" wrapText="1"/>
    </xf>
    <xf numFmtId="0" fontId="25" fillId="0" borderId="14" xfId="0" applyFont="1" applyFill="1" applyBorder="1" applyAlignment="1">
      <alignment vertical="center" wrapText="1"/>
    </xf>
    <xf numFmtId="2" fontId="25" fillId="0" borderId="14" xfId="0" applyNumberFormat="1" applyFont="1" applyFill="1" applyBorder="1" applyAlignment="1">
      <alignment vertical="center" wrapText="1"/>
    </xf>
    <xf numFmtId="0" fontId="25" fillId="0" borderId="10" xfId="0" applyFont="1" applyFill="1" applyBorder="1" applyAlignment="1">
      <alignment vertical="center" wrapText="1"/>
    </xf>
    <xf numFmtId="2" fontId="25" fillId="0" borderId="10" xfId="0" applyNumberFormat="1" applyFont="1" applyFill="1" applyBorder="1" applyAlignment="1">
      <alignment vertical="center" wrapText="1"/>
    </xf>
    <xf numFmtId="168" fontId="51" fillId="27" borderId="13" xfId="0" applyNumberFormat="1" applyFont="1" applyFill="1" applyBorder="1" applyAlignment="1">
      <alignment horizontal="right" vertical="center" wrapText="1"/>
    </xf>
    <xf numFmtId="0" fontId="26" fillId="27" borderId="13" xfId="0" applyFont="1" applyFill="1" applyBorder="1" applyAlignment="1">
      <alignment horizontal="center" vertical="center" wrapText="1"/>
    </xf>
    <xf numFmtId="0" fontId="51" fillId="27" borderId="13" xfId="0" applyFont="1" applyFill="1" applyBorder="1" applyAlignment="1">
      <alignment horizontal="left" vertical="center" wrapText="1"/>
    </xf>
    <xf numFmtId="0" fontId="51" fillId="27" borderId="13" xfId="0" applyFont="1" applyFill="1" applyBorder="1" applyAlignment="1">
      <alignment horizontal="center" vertical="center" wrapText="1"/>
    </xf>
    <xf numFmtId="0" fontId="26" fillId="28" borderId="0" xfId="0" applyFont="1" applyFill="1" applyAlignment="1">
      <alignment horizontal="left" vertical="center"/>
    </xf>
    <xf numFmtId="0" fontId="25" fillId="28" borderId="0" xfId="0" applyFont="1" applyFill="1" applyAlignment="1">
      <alignment vertical="center"/>
    </xf>
    <xf numFmtId="0" fontId="25" fillId="28" borderId="0" xfId="0" applyFont="1" applyFill="1" applyAlignment="1">
      <alignment vertical="center" wrapText="1"/>
    </xf>
    <xf numFmtId="0" fontId="25" fillId="28" borderId="0" xfId="0" applyFont="1" applyFill="1" applyAlignment="1">
      <alignment horizontal="center" vertical="center"/>
    </xf>
    <xf numFmtId="0" fontId="52" fillId="28" borderId="0" xfId="0" applyFont="1" applyFill="1" applyAlignment="1">
      <alignment horizontal="left" vertical="center"/>
    </xf>
    <xf numFmtId="0" fontId="39" fillId="28" borderId="0" xfId="0" applyFont="1" applyFill="1" applyAlignment="1">
      <alignment vertical="center"/>
    </xf>
    <xf numFmtId="0" fontId="39" fillId="28" borderId="0" xfId="0" applyFont="1" applyFill="1" applyAlignment="1">
      <alignment vertical="center" wrapText="1"/>
    </xf>
    <xf numFmtId="0" fontId="39" fillId="28" borderId="0" xfId="0" applyFont="1" applyFill="1" applyAlignment="1">
      <alignment horizontal="center" vertical="center"/>
    </xf>
    <xf numFmtId="0" fontId="29" fillId="29" borderId="0" xfId="0" applyFont="1" applyFill="1" applyAlignment="1">
      <alignment vertical="center"/>
    </xf>
    <xf numFmtId="0" fontId="52" fillId="28" borderId="13" xfId="0" applyFont="1" applyFill="1" applyBorder="1" applyAlignment="1">
      <alignment horizontal="center" vertical="center" wrapText="1"/>
    </xf>
    <xf numFmtId="0" fontId="52" fillId="28" borderId="15" xfId="0" applyFont="1" applyFill="1" applyBorder="1" applyAlignment="1">
      <alignment horizontal="center" vertical="center" wrapText="1"/>
    </xf>
    <xf numFmtId="0" fontId="25" fillId="29" borderId="0" xfId="0" applyFont="1" applyFill="1" applyAlignment="1">
      <alignment vertical="center"/>
    </xf>
    <xf numFmtId="0" fontId="39" fillId="0" borderId="16"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25" fillId="0" borderId="0" xfId="0" applyFont="1" applyAlignment="1">
      <alignment vertical="center"/>
    </xf>
    <xf numFmtId="3" fontId="39" fillId="0" borderId="13"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49" fontId="39" fillId="0" borderId="13" xfId="0" applyNumberFormat="1" applyFont="1" applyFill="1" applyBorder="1" applyAlignment="1">
      <alignment horizontal="center" vertical="center" wrapText="1"/>
    </xf>
    <xf numFmtId="0" fontId="39" fillId="0" borderId="13" xfId="0" applyFont="1" applyFill="1" applyBorder="1" applyAlignment="1">
      <alignment vertical="center"/>
    </xf>
    <xf numFmtId="0" fontId="39" fillId="0" borderId="13" xfId="0" applyFont="1" applyFill="1" applyBorder="1" applyAlignment="1">
      <alignment horizontal="center" vertical="center"/>
    </xf>
    <xf numFmtId="0" fontId="53" fillId="0" borderId="13" xfId="0" applyFont="1" applyFill="1" applyBorder="1" applyAlignment="1">
      <alignment vertical="center"/>
    </xf>
    <xf numFmtId="3" fontId="39" fillId="0" borderId="13" xfId="0" applyNumberFormat="1" applyFont="1" applyFill="1" applyBorder="1" applyAlignment="1">
      <alignment horizontal="center" vertical="center"/>
    </xf>
    <xf numFmtId="0" fontId="39" fillId="0" borderId="10" xfId="0" applyFont="1" applyFill="1" applyBorder="1" applyAlignment="1">
      <alignment horizontal="center" vertical="center"/>
    </xf>
    <xf numFmtId="49" fontId="39" fillId="0" borderId="13" xfId="0" applyNumberFormat="1" applyFont="1" applyFill="1" applyBorder="1" applyAlignment="1">
      <alignment horizontal="center" vertical="center"/>
    </xf>
    <xf numFmtId="0" fontId="39" fillId="0" borderId="14" xfId="0" applyFont="1" applyFill="1" applyBorder="1" applyAlignment="1">
      <alignment horizontal="center" vertical="center" wrapText="1"/>
    </xf>
    <xf numFmtId="0" fontId="39" fillId="0" borderId="19" xfId="0" applyFont="1" applyFill="1" applyBorder="1" applyAlignment="1">
      <alignment vertical="center" wrapText="1"/>
    </xf>
    <xf numFmtId="0" fontId="39" fillId="0" borderId="14" xfId="0" applyFont="1" applyFill="1" applyBorder="1" applyAlignment="1">
      <alignment vertical="center"/>
    </xf>
    <xf numFmtId="0" fontId="39" fillId="0" borderId="20" xfId="0" applyFont="1" applyFill="1" applyBorder="1" applyAlignment="1">
      <alignment horizontal="center" vertical="center"/>
    </xf>
    <xf numFmtId="0" fontId="39" fillId="0" borderId="14" xfId="0" applyFont="1" applyFill="1" applyBorder="1" applyAlignment="1">
      <alignment vertical="center" wrapText="1"/>
    </xf>
    <xf numFmtId="0" fontId="39" fillId="0" borderId="14" xfId="0" applyFont="1" applyFill="1" applyBorder="1" applyAlignment="1">
      <alignment horizontal="center" vertical="center"/>
    </xf>
    <xf numFmtId="0" fontId="39" fillId="0" borderId="20" xfId="0" applyFont="1" applyFill="1" applyBorder="1" applyAlignment="1">
      <alignment vertical="center"/>
    </xf>
    <xf numFmtId="0" fontId="39" fillId="0" borderId="19" xfId="0" applyFont="1" applyFill="1" applyBorder="1" applyAlignment="1">
      <alignment horizontal="center" vertical="center"/>
    </xf>
    <xf numFmtId="0" fontId="39" fillId="0" borderId="11" xfId="0" applyFont="1" applyFill="1" applyBorder="1" applyAlignment="1">
      <alignment horizontal="center" vertical="center" wrapText="1"/>
    </xf>
    <xf numFmtId="0" fontId="39" fillId="0" borderId="11" xfId="0" applyFont="1" applyFill="1" applyBorder="1" applyAlignment="1">
      <alignment vertical="center" wrapText="1"/>
    </xf>
    <xf numFmtId="49" fontId="39" fillId="0" borderId="11" xfId="0" applyNumberFormat="1" applyFont="1" applyFill="1" applyBorder="1" applyAlignment="1">
      <alignment vertical="center"/>
    </xf>
    <xf numFmtId="0" fontId="39" fillId="0" borderId="11" xfId="0" applyFont="1" applyFill="1" applyBorder="1" applyAlignment="1">
      <alignment horizontal="center" vertical="center"/>
    </xf>
    <xf numFmtId="0" fontId="39" fillId="0" borderId="11" xfId="0" applyFont="1" applyFill="1" applyBorder="1" applyAlignment="1">
      <alignment vertical="center"/>
    </xf>
    <xf numFmtId="0" fontId="39" fillId="0" borderId="10" xfId="0" applyFont="1" applyFill="1" applyBorder="1" applyAlignment="1">
      <alignment vertical="center" wrapText="1"/>
    </xf>
    <xf numFmtId="49" fontId="39" fillId="0" borderId="10" xfId="0" applyNumberFormat="1" applyFont="1" applyFill="1" applyBorder="1" applyAlignment="1">
      <alignment vertical="center"/>
    </xf>
    <xf numFmtId="0" fontId="39" fillId="0" borderId="10" xfId="0" applyFont="1" applyFill="1" applyBorder="1" applyAlignment="1">
      <alignment vertical="center"/>
    </xf>
    <xf numFmtId="0" fontId="53" fillId="0" borderId="10" xfId="0" applyFont="1" applyFill="1" applyBorder="1" applyAlignment="1">
      <alignment horizontal="center" vertical="center" wrapText="1"/>
    </xf>
    <xf numFmtId="0" fontId="39" fillId="24" borderId="10" xfId="0" applyFont="1" applyFill="1" applyBorder="1" applyAlignment="1">
      <alignment vertical="center"/>
    </xf>
    <xf numFmtId="0" fontId="39" fillId="0" borderId="21" xfId="0" applyFont="1" applyFill="1" applyBorder="1" applyAlignment="1">
      <alignment horizontal="center" vertical="center" wrapText="1"/>
    </xf>
    <xf numFmtId="0" fontId="39" fillId="0" borderId="21" xfId="0" applyFont="1" applyFill="1" applyBorder="1" applyAlignment="1">
      <alignment horizontal="center" vertical="center"/>
    </xf>
    <xf numFmtId="0" fontId="39" fillId="0" borderId="21" xfId="0" applyFont="1" applyFill="1" applyBorder="1" applyAlignment="1">
      <alignment vertical="center"/>
    </xf>
    <xf numFmtId="0" fontId="39" fillId="24" borderId="21" xfId="0" applyFont="1" applyFill="1" applyBorder="1" applyAlignment="1">
      <alignment vertical="center"/>
    </xf>
    <xf numFmtId="3" fontId="39" fillId="0" borderId="21" xfId="0" applyNumberFormat="1" applyFont="1" applyFill="1" applyBorder="1" applyAlignment="1">
      <alignment horizontal="center" vertical="center"/>
    </xf>
    <xf numFmtId="0" fontId="39" fillId="0" borderId="22" xfId="0" applyFont="1" applyFill="1" applyBorder="1" applyAlignment="1">
      <alignment horizontal="center" vertical="center" wrapText="1"/>
    </xf>
    <xf numFmtId="0" fontId="25" fillId="30" borderId="0" xfId="0" applyFont="1" applyFill="1" applyAlignment="1">
      <alignment vertical="center"/>
    </xf>
    <xf numFmtId="0" fontId="25" fillId="0" borderId="0" xfId="0" applyFont="1" applyFill="1" applyAlignment="1">
      <alignment vertical="center"/>
    </xf>
    <xf numFmtId="49" fontId="39" fillId="0" borderId="10" xfId="0" applyNumberFormat="1" applyFont="1" applyFill="1" applyBorder="1" applyAlignment="1">
      <alignment horizontal="center" vertical="center" wrapText="1"/>
    </xf>
    <xf numFmtId="169" fontId="39" fillId="0" borderId="13" xfId="0" applyNumberFormat="1" applyFont="1" applyFill="1" applyBorder="1" applyAlignment="1">
      <alignment horizontal="center" vertical="center" wrapText="1"/>
    </xf>
    <xf numFmtId="169" fontId="39" fillId="0" borderId="16" xfId="0" applyNumberFormat="1" applyFont="1" applyFill="1" applyBorder="1" applyAlignment="1">
      <alignment horizontal="center" vertical="center" wrapText="1"/>
    </xf>
    <xf numFmtId="169" fontId="53" fillId="0" borderId="16" xfId="0" applyNumberFormat="1" applyFont="1" applyFill="1" applyBorder="1" applyAlignment="1">
      <alignment horizontal="center" vertical="center" wrapText="1"/>
    </xf>
    <xf numFmtId="0" fontId="39" fillId="0" borderId="13" xfId="0" applyFont="1" applyFill="1" applyBorder="1" applyAlignment="1">
      <alignment vertical="center" wrapText="1"/>
    </xf>
    <xf numFmtId="170" fontId="39" fillId="0" borderId="13" xfId="0" applyNumberFormat="1" applyFont="1" applyFill="1" applyBorder="1" applyAlignment="1">
      <alignment horizontal="right" wrapText="1"/>
    </xf>
    <xf numFmtId="0" fontId="52" fillId="0" borderId="13" xfId="0" applyFont="1" applyFill="1" applyBorder="1" applyAlignment="1">
      <alignment horizontal="center" vertical="center" wrapText="1"/>
    </xf>
    <xf numFmtId="0" fontId="39" fillId="0" borderId="13" xfId="0" applyFont="1" applyFill="1" applyBorder="1" applyAlignment="1">
      <alignment horizontal="right" wrapText="1"/>
    </xf>
    <xf numFmtId="0" fontId="25" fillId="0" borderId="13" xfId="0" applyFont="1" applyBorder="1" applyAlignment="1">
      <alignment horizontal="center" vertical="center"/>
    </xf>
    <xf numFmtId="0" fontId="25" fillId="0" borderId="13" xfId="0" applyFont="1" applyBorder="1" applyAlignment="1">
      <alignment horizontal="center" vertical="center" wrapText="1"/>
    </xf>
    <xf numFmtId="0" fontId="25" fillId="0" borderId="13" xfId="0" applyFont="1" applyBorder="1" applyAlignment="1">
      <alignment vertical="center"/>
    </xf>
    <xf numFmtId="0" fontId="25" fillId="0" borderId="0" xfId="0" applyFont="1" applyAlignment="1">
      <alignment vertical="center" wrapText="1"/>
    </xf>
    <xf numFmtId="0" fontId="25" fillId="0" borderId="14" xfId="0" applyFont="1" applyBorder="1" applyAlignment="1">
      <alignment horizontal="center" vertical="center"/>
    </xf>
    <xf numFmtId="0" fontId="25" fillId="0" borderId="14" xfId="0" applyFont="1" applyBorder="1" applyAlignment="1">
      <alignment horizontal="center" vertical="center" wrapText="1"/>
    </xf>
    <xf numFmtId="0" fontId="25" fillId="0" borderId="14" xfId="0" applyFont="1" applyBorder="1" applyAlignment="1">
      <alignment vertical="center"/>
    </xf>
    <xf numFmtId="0" fontId="53" fillId="0" borderId="10" xfId="0" applyFont="1" applyBorder="1" applyAlignment="1">
      <alignment vertical="center"/>
    </xf>
    <xf numFmtId="0" fontId="54" fillId="0" borderId="10" xfId="0" applyFont="1" applyFill="1" applyBorder="1" applyAlignment="1">
      <alignment horizontal="center" vertical="center" wrapText="1"/>
    </xf>
    <xf numFmtId="0" fontId="25" fillId="24" borderId="23" xfId="0" applyFont="1" applyFill="1" applyBorder="1" applyAlignment="1">
      <alignment vertical="center" wrapText="1"/>
    </xf>
    <xf numFmtId="0" fontId="25" fillId="24" borderId="18" xfId="0" applyFont="1" applyFill="1" applyBorder="1" applyAlignment="1">
      <alignment horizontal="left" vertical="center" wrapText="1"/>
    </xf>
    <xf numFmtId="0" fontId="25" fillId="24" borderId="13" xfId="0" applyFont="1" applyFill="1" applyBorder="1" applyAlignment="1">
      <alignment horizontal="center" vertical="center"/>
    </xf>
    <xf numFmtId="0" fontId="25" fillId="24" borderId="24" xfId="0" applyFont="1" applyFill="1" applyBorder="1" applyAlignment="1">
      <alignment horizontal="left" vertical="center" wrapText="1"/>
    </xf>
    <xf numFmtId="166" fontId="55" fillId="0" borderId="0" xfId="0" applyNumberFormat="1" applyFont="1" applyAlignment="1">
      <alignment/>
    </xf>
    <xf numFmtId="166" fontId="26" fillId="0" borderId="0" xfId="0" applyNumberFormat="1" applyFont="1" applyAlignment="1">
      <alignment/>
    </xf>
    <xf numFmtId="166" fontId="55" fillId="24" borderId="0" xfId="0" applyNumberFormat="1" applyFont="1" applyFill="1" applyAlignment="1">
      <alignment/>
    </xf>
    <xf numFmtId="166" fontId="56" fillId="0" borderId="0" xfId="0" applyNumberFormat="1" applyFont="1" applyAlignment="1">
      <alignment/>
    </xf>
    <xf numFmtId="166" fontId="25" fillId="0" borderId="0" xfId="0" applyNumberFormat="1" applyFont="1" applyAlignment="1">
      <alignment/>
    </xf>
    <xf numFmtId="0" fontId="25" fillId="0" borderId="10" xfId="0" applyFont="1" applyBorder="1" applyAlignment="1">
      <alignment horizontal="center"/>
    </xf>
    <xf numFmtId="0" fontId="42" fillId="30" borderId="10" xfId="0" applyFont="1" applyFill="1" applyBorder="1" applyAlignment="1">
      <alignment horizontal="center" vertical="center"/>
    </xf>
    <xf numFmtId="166" fontId="42" fillId="30" borderId="10" xfId="0" applyNumberFormat="1" applyFont="1" applyFill="1" applyBorder="1" applyAlignment="1">
      <alignment horizontal="center" vertical="center" wrapText="1"/>
    </xf>
    <xf numFmtId="166" fontId="42" fillId="30" borderId="10" xfId="0" applyNumberFormat="1" applyFont="1" applyFill="1" applyBorder="1" applyAlignment="1">
      <alignment horizontal="center" vertical="center"/>
    </xf>
    <xf numFmtId="168" fontId="51" fillId="27" borderId="13" xfId="0" applyNumberFormat="1" applyFont="1" applyFill="1" applyBorder="1" applyAlignment="1">
      <alignment horizontal="center" vertical="center" wrapText="1"/>
    </xf>
    <xf numFmtId="0" fontId="25" fillId="0" borderId="25" xfId="0" applyFont="1" applyBorder="1" applyAlignment="1">
      <alignment horizontal="center" vertical="center"/>
    </xf>
    <xf numFmtId="168" fontId="51" fillId="27" borderId="10" xfId="0" applyNumberFormat="1" applyFont="1" applyFill="1" applyBorder="1" applyAlignment="1">
      <alignment horizontal="right" vertical="center" wrapText="1"/>
    </xf>
    <xf numFmtId="44" fontId="51" fillId="30" borderId="10" xfId="62" applyFont="1" applyFill="1" applyBorder="1" applyAlignment="1">
      <alignment horizontal="right" vertical="center"/>
    </xf>
    <xf numFmtId="166" fontId="42" fillId="30" borderId="10" xfId="0" applyNumberFormat="1" applyFont="1" applyFill="1" applyBorder="1" applyAlignment="1">
      <alignment horizontal="right" vertical="center"/>
    </xf>
    <xf numFmtId="2" fontId="25" fillId="0" borderId="12"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2" fontId="25" fillId="0" borderId="11" xfId="0" applyNumberFormat="1" applyFont="1" applyFill="1" applyBorder="1" applyAlignment="1">
      <alignment horizontal="center" vertical="center" wrapText="1"/>
    </xf>
    <xf numFmtId="2" fontId="25" fillId="0" borderId="10" xfId="0" applyNumberFormat="1" applyFont="1" applyBorder="1" applyAlignment="1">
      <alignment horizontal="center" vertical="center"/>
    </xf>
    <xf numFmtId="2" fontId="25" fillId="0" borderId="26" xfId="0" applyNumberFormat="1" applyFont="1" applyBorder="1" applyAlignment="1">
      <alignment horizontal="center" vertical="center"/>
    </xf>
    <xf numFmtId="0" fontId="22" fillId="30" borderId="10" xfId="0" applyFont="1" applyFill="1" applyBorder="1" applyAlignment="1">
      <alignment horizontal="center" vertical="center" wrapText="1"/>
    </xf>
    <xf numFmtId="166" fontId="22" fillId="30" borderId="10" xfId="0" applyNumberFormat="1" applyFont="1" applyFill="1" applyBorder="1" applyAlignment="1">
      <alignment horizontal="center" vertical="center" wrapText="1"/>
    </xf>
    <xf numFmtId="49" fontId="22" fillId="3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44" fontId="0" fillId="0" borderId="10" xfId="62" applyBorder="1" applyAlignment="1">
      <alignment horizontal="center" vertical="center"/>
    </xf>
    <xf numFmtId="0" fontId="0" fillId="0" borderId="10" xfId="0" applyBorder="1" applyAlignment="1">
      <alignment horizontal="left" vertical="center" wrapText="1"/>
    </xf>
    <xf numFmtId="44" fontId="0" fillId="0" borderId="10" xfId="62" applyFill="1" applyBorder="1" applyAlignment="1">
      <alignment vertical="center"/>
    </xf>
    <xf numFmtId="0" fontId="0" fillId="0" borderId="10" xfId="0" applyFill="1" applyBorder="1" applyAlignment="1">
      <alignment vertical="center" wrapText="1"/>
    </xf>
    <xf numFmtId="49" fontId="37" fillId="25" borderId="10" xfId="0" applyNumberFormat="1" applyFont="1" applyFill="1" applyBorder="1" applyAlignment="1">
      <alignment horizontal="center" vertical="center"/>
    </xf>
    <xf numFmtId="0" fontId="0" fillId="25" borderId="10" xfId="0" applyFill="1" applyBorder="1" applyAlignment="1">
      <alignment vertical="center" wrapText="1"/>
    </xf>
    <xf numFmtId="44" fontId="18" fillId="0" borderId="0" xfId="0" applyNumberFormat="1" applyFont="1" applyAlignment="1">
      <alignment/>
    </xf>
    <xf numFmtId="0" fontId="18" fillId="0" borderId="0" xfId="0" applyFont="1" applyAlignment="1">
      <alignment/>
    </xf>
    <xf numFmtId="0" fontId="18" fillId="0" borderId="0" xfId="0" applyFont="1" applyBorder="1" applyAlignment="1">
      <alignment/>
    </xf>
    <xf numFmtId="44" fontId="18" fillId="0" borderId="0" xfId="0" applyNumberFormat="1" applyFont="1" applyBorder="1" applyAlignment="1">
      <alignment/>
    </xf>
    <xf numFmtId="44" fontId="18" fillId="0" borderId="0" xfId="62" applyFont="1" applyBorder="1" applyAlignment="1">
      <alignment horizontal="center" vertical="center"/>
    </xf>
    <xf numFmtId="166" fontId="55" fillId="0" borderId="0" xfId="0" applyNumberFormat="1" applyFont="1" applyAlignment="1">
      <alignment horizontal="left" vertical="center"/>
    </xf>
    <xf numFmtId="166" fontId="55" fillId="24" borderId="0" xfId="0" applyNumberFormat="1" applyFont="1" applyFill="1" applyAlignment="1">
      <alignment horizontal="left" vertical="center"/>
    </xf>
    <xf numFmtId="0" fontId="25" fillId="0" borderId="0" xfId="0" applyFont="1" applyFill="1" applyAlignment="1">
      <alignment horizontal="left" vertical="center"/>
    </xf>
    <xf numFmtId="0" fontId="25" fillId="0" borderId="10" xfId="0" applyFont="1" applyBorder="1" applyAlignment="1">
      <alignment horizontal="left" vertical="center"/>
    </xf>
    <xf numFmtId="0" fontId="25" fillId="28" borderId="0" xfId="0" applyFont="1" applyFill="1" applyAlignment="1">
      <alignment horizontal="right" vertical="center"/>
    </xf>
    <xf numFmtId="0" fontId="39" fillId="28" borderId="0" xfId="0" applyFont="1" applyFill="1" applyAlignment="1">
      <alignment horizontal="right" vertical="center"/>
    </xf>
    <xf numFmtId="0" fontId="39" fillId="0" borderId="16" xfId="0" applyFont="1" applyFill="1" applyBorder="1" applyAlignment="1">
      <alignment horizontal="right" vertical="center" wrapText="1"/>
    </xf>
    <xf numFmtId="0" fontId="39" fillId="0" borderId="13" xfId="0" applyFont="1" applyFill="1" applyBorder="1" applyAlignment="1">
      <alignment horizontal="right" vertical="center" wrapText="1"/>
    </xf>
    <xf numFmtId="168" fontId="39" fillId="0" borderId="13" xfId="0" applyNumberFormat="1" applyFont="1" applyFill="1" applyBorder="1" applyAlignment="1">
      <alignment horizontal="right" vertical="center" wrapText="1"/>
    </xf>
    <xf numFmtId="2" fontId="39" fillId="0" borderId="13" xfId="0" applyNumberFormat="1" applyFont="1" applyFill="1" applyBorder="1" applyAlignment="1">
      <alignment horizontal="right" vertical="center" wrapText="1"/>
    </xf>
    <xf numFmtId="168" fontId="39" fillId="0" borderId="13" xfId="0" applyNumberFormat="1" applyFont="1" applyFill="1" applyBorder="1" applyAlignment="1">
      <alignment horizontal="right" vertical="center"/>
    </xf>
    <xf numFmtId="0" fontId="39" fillId="0" borderId="13" xfId="0" applyFont="1" applyFill="1" applyBorder="1" applyAlignment="1">
      <alignment horizontal="right" vertical="center"/>
    </xf>
    <xf numFmtId="0" fontId="39" fillId="0" borderId="19" xfId="0" applyFont="1" applyFill="1" applyBorder="1" applyAlignment="1">
      <alignment horizontal="right" vertical="center"/>
    </xf>
    <xf numFmtId="0" fontId="39" fillId="0" borderId="11" xfId="0" applyFont="1" applyFill="1" applyBorder="1" applyAlignment="1">
      <alignment horizontal="right" vertical="center"/>
    </xf>
    <xf numFmtId="0" fontId="39" fillId="0" borderId="10" xfId="0" applyFont="1" applyFill="1" applyBorder="1" applyAlignment="1">
      <alignment horizontal="right" vertical="center"/>
    </xf>
    <xf numFmtId="4" fontId="39" fillId="0" borderId="10" xfId="0" applyNumberFormat="1" applyFont="1" applyFill="1" applyBorder="1" applyAlignment="1">
      <alignment horizontal="right" vertical="center"/>
    </xf>
    <xf numFmtId="168" fontId="39" fillId="0" borderId="21" xfId="0" applyNumberFormat="1" applyFont="1" applyFill="1" applyBorder="1" applyAlignment="1">
      <alignment horizontal="right" vertical="center"/>
    </xf>
    <xf numFmtId="168" fontId="39" fillId="0" borderId="10" xfId="0" applyNumberFormat="1" applyFont="1" applyFill="1" applyBorder="1" applyAlignment="1">
      <alignment horizontal="right" vertical="center" wrapText="1"/>
    </xf>
    <xf numFmtId="169" fontId="39" fillId="0" borderId="16" xfId="0" applyNumberFormat="1" applyFont="1" applyFill="1" applyBorder="1" applyAlignment="1">
      <alignment horizontal="right" vertical="center" wrapText="1"/>
    </xf>
    <xf numFmtId="170" fontId="39" fillId="0" borderId="13" xfId="0" applyNumberFormat="1" applyFont="1" applyFill="1" applyBorder="1" applyAlignment="1">
      <alignment horizontal="right" vertical="center" wrapText="1"/>
    </xf>
    <xf numFmtId="0" fontId="25" fillId="0" borderId="13" xfId="0" applyFont="1" applyBorder="1" applyAlignment="1">
      <alignment horizontal="right" vertical="center"/>
    </xf>
    <xf numFmtId="0" fontId="25" fillId="0" borderId="14" xfId="0" applyFont="1" applyBorder="1" applyAlignment="1">
      <alignment horizontal="right" vertical="center"/>
    </xf>
    <xf numFmtId="0" fontId="39" fillId="0" borderId="10" xfId="0" applyFont="1" applyFill="1" applyBorder="1" applyAlignment="1">
      <alignment horizontal="right" vertical="center" wrapText="1"/>
    </xf>
    <xf numFmtId="0" fontId="25" fillId="0" borderId="0" xfId="0" applyFont="1" applyAlignment="1">
      <alignment horizontal="right" vertical="center"/>
    </xf>
    <xf numFmtId="44" fontId="0" fillId="0" borderId="10" xfId="62" applyFont="1" applyFill="1" applyBorder="1" applyAlignment="1">
      <alignment vertical="center"/>
    </xf>
    <xf numFmtId="0" fontId="20" fillId="30" borderId="10" xfId="0" applyFont="1" applyFill="1" applyBorder="1" applyAlignment="1">
      <alignment horizontal="center" vertical="center"/>
    </xf>
    <xf numFmtId="44" fontId="20" fillId="30" borderId="10" xfId="0" applyNumberFormat="1" applyFont="1" applyFill="1" applyBorder="1" applyAlignment="1">
      <alignment horizontal="center" vertical="center"/>
    </xf>
    <xf numFmtId="0" fontId="19" fillId="0" borderId="0" xfId="0" applyFont="1" applyBorder="1" applyAlignment="1">
      <alignment/>
    </xf>
    <xf numFmtId="0" fontId="32" fillId="31" borderId="0" xfId="0" applyFont="1" applyFill="1" applyAlignment="1">
      <alignment horizontal="center" vertical="center"/>
    </xf>
    <xf numFmtId="0" fontId="31" fillId="31" borderId="0" xfId="0" applyFont="1" applyFill="1" applyAlignment="1">
      <alignment horizontal="center" vertical="center"/>
    </xf>
    <xf numFmtId="172" fontId="25" fillId="0" borderId="10" xfId="0" applyNumberFormat="1" applyFont="1" applyFill="1" applyBorder="1" applyAlignment="1">
      <alignment horizontal="left" vertical="center" wrapText="1"/>
    </xf>
    <xf numFmtId="172" fontId="25" fillId="0" borderId="10" xfId="0" applyNumberFormat="1" applyFont="1" applyBorder="1" applyAlignment="1">
      <alignment horizontal="left" vertical="center" wrapText="1"/>
    </xf>
    <xf numFmtId="0" fontId="29"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26" fillId="24" borderId="10" xfId="0" applyFont="1" applyFill="1" applyBorder="1" applyAlignment="1">
      <alignment horizontal="center" vertical="center" wrapText="1"/>
    </xf>
    <xf numFmtId="44" fontId="26" fillId="24" borderId="10" xfId="62" applyFont="1" applyFill="1" applyBorder="1" applyAlignment="1">
      <alignment horizontal="right" vertical="center" wrapText="1"/>
    </xf>
    <xf numFmtId="0" fontId="25" fillId="0" borderId="10" xfId="55" applyFont="1" applyFill="1" applyBorder="1" applyAlignment="1">
      <alignment horizontal="left" vertical="center" wrapText="1"/>
      <protection/>
    </xf>
    <xf numFmtId="0" fontId="25" fillId="0" borderId="10" xfId="55" applyNumberFormat="1" applyFont="1" applyFill="1" applyBorder="1" applyAlignment="1">
      <alignment horizontal="center" vertical="center"/>
      <protection/>
    </xf>
    <xf numFmtId="0" fontId="25" fillId="0" borderId="10" xfId="56" applyFont="1" applyFill="1" applyBorder="1" applyAlignment="1" applyProtection="1">
      <alignment horizontal="left" vertical="center" wrapText="1"/>
      <protection/>
    </xf>
    <xf numFmtId="44" fontId="25" fillId="0" borderId="10" xfId="62" applyFont="1" applyFill="1" applyBorder="1" applyAlignment="1" applyProtection="1">
      <alignment horizontal="right"/>
      <protection/>
    </xf>
    <xf numFmtId="0" fontId="25" fillId="28" borderId="10" xfId="0" applyFont="1" applyFill="1" applyBorder="1" applyAlignment="1">
      <alignment horizontal="left" vertical="center" wrapText="1"/>
    </xf>
    <xf numFmtId="0" fontId="25" fillId="28" borderId="10" xfId="0" applyFont="1" applyFill="1" applyBorder="1" applyAlignment="1">
      <alignment horizontal="center" vertical="center" wrapText="1"/>
    </xf>
    <xf numFmtId="44" fontId="25" fillId="28" borderId="10" xfId="62" applyFont="1" applyFill="1" applyBorder="1" applyAlignment="1" applyProtection="1">
      <alignment horizontal="right" vertical="center" wrapText="1"/>
      <protection/>
    </xf>
    <xf numFmtId="44" fontId="51" fillId="0" borderId="10" xfId="62" applyFont="1" applyFill="1" applyBorder="1" applyAlignment="1" applyProtection="1">
      <alignment horizontal="right" vertical="center" wrapText="1"/>
      <protection/>
    </xf>
    <xf numFmtId="0" fontId="30"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26" fillId="0" borderId="10" xfId="0" applyFont="1" applyBorder="1" applyAlignment="1">
      <alignment horizontal="center" vertical="center"/>
    </xf>
    <xf numFmtId="0" fontId="31" fillId="0" borderId="0" xfId="0" applyFont="1" applyAlignment="1">
      <alignment wrapText="1"/>
    </xf>
    <xf numFmtId="44" fontId="0" fillId="0" borderId="10" xfId="62"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26" fillId="31"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44" fontId="42" fillId="0" borderId="10" xfId="0" applyNumberFormat="1" applyFont="1" applyFill="1" applyBorder="1" applyAlignment="1">
      <alignment horizontal="center" vertical="center"/>
    </xf>
    <xf numFmtId="0" fontId="0" fillId="0" borderId="10" xfId="0" applyFont="1" applyFill="1" applyBorder="1" applyAlignment="1">
      <alignment/>
    </xf>
    <xf numFmtId="0" fontId="46" fillId="0" borderId="10" xfId="0" applyFont="1" applyBorder="1" applyAlignment="1">
      <alignment horizontal="left" vertical="center" wrapText="1"/>
    </xf>
    <xf numFmtId="2" fontId="46" fillId="0" borderId="10" xfId="0" applyNumberFormat="1" applyFont="1" applyFill="1" applyBorder="1" applyAlignment="1">
      <alignment vertical="center" wrapText="1"/>
    </xf>
    <xf numFmtId="4" fontId="46" fillId="0" borderId="10" xfId="0" applyNumberFormat="1" applyFont="1" applyFill="1" applyBorder="1" applyAlignment="1">
      <alignment horizontal="right" vertical="center" wrapText="1"/>
    </xf>
    <xf numFmtId="0" fontId="46" fillId="0" borderId="10" xfId="0" applyFont="1" applyFill="1" applyBorder="1" applyAlignment="1">
      <alignment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44" fontId="0" fillId="0" borderId="10" xfId="62" applyFill="1" applyBorder="1" applyAlignment="1">
      <alignment vertical="center" wrapText="1"/>
    </xf>
    <xf numFmtId="0" fontId="47" fillId="0" borderId="13" xfId="0" applyFont="1" applyFill="1" applyBorder="1" applyAlignment="1">
      <alignment vertical="center" wrapText="1"/>
    </xf>
    <xf numFmtId="44" fontId="0" fillId="0" borderId="10" xfId="0" applyNumberFormat="1" applyBorder="1" applyAlignment="1">
      <alignment/>
    </xf>
    <xf numFmtId="0" fontId="48" fillId="0" borderId="13" xfId="0" applyFont="1" applyFill="1" applyBorder="1" applyAlignment="1">
      <alignment vertical="center" wrapText="1"/>
    </xf>
    <xf numFmtId="0" fontId="0" fillId="0" borderId="10" xfId="0" applyBorder="1" applyAlignment="1">
      <alignment horizontal="center" wrapText="1"/>
    </xf>
    <xf numFmtId="0" fontId="0" fillId="0" borderId="10" xfId="0" applyBorder="1" applyAlignment="1">
      <alignment horizontal="left" wrapText="1"/>
    </xf>
    <xf numFmtId="0" fontId="46" fillId="0" borderId="16" xfId="0" applyFont="1" applyFill="1" applyBorder="1" applyAlignment="1">
      <alignment horizontal="center" vertical="center" wrapText="1"/>
    </xf>
    <xf numFmtId="4" fontId="48" fillId="0" borderId="13" xfId="0" applyNumberFormat="1" applyFont="1" applyFill="1" applyBorder="1" applyAlignment="1">
      <alignment vertical="center" wrapText="1"/>
    </xf>
    <xf numFmtId="0" fontId="30" fillId="0" borderId="18" xfId="0" applyFont="1" applyFill="1" applyBorder="1" applyAlignment="1">
      <alignment horizontal="center" vertical="center" wrapText="1"/>
    </xf>
    <xf numFmtId="0" fontId="47" fillId="0" borderId="24" xfId="0" applyFont="1" applyFill="1" applyBorder="1" applyAlignment="1">
      <alignment vertical="center" wrapText="1"/>
    </xf>
    <xf numFmtId="8" fontId="29" fillId="0" borderId="10" xfId="0" applyNumberFormat="1" applyFont="1" applyBorder="1" applyAlignment="1">
      <alignment/>
    </xf>
    <xf numFmtId="166" fontId="57" fillId="24" borderId="0" xfId="0" applyNumberFormat="1" applyFont="1" applyFill="1" applyAlignment="1">
      <alignment/>
    </xf>
    <xf numFmtId="4" fontId="58" fillId="24" borderId="0" xfId="0" applyNumberFormat="1" applyFont="1" applyFill="1" applyAlignment="1">
      <alignment/>
    </xf>
    <xf numFmtId="0" fontId="25" fillId="25" borderId="0" xfId="0" applyFont="1" applyFill="1" applyAlignment="1">
      <alignment/>
    </xf>
    <xf numFmtId="166" fontId="25" fillId="25" borderId="0" xfId="0" applyNumberFormat="1" applyFont="1" applyFill="1" applyAlignment="1">
      <alignment/>
    </xf>
    <xf numFmtId="44" fontId="31" fillId="25" borderId="0" xfId="62" applyFont="1" applyFill="1" applyBorder="1" applyAlignment="1">
      <alignment horizontal="center" vertical="center"/>
    </xf>
    <xf numFmtId="0" fontId="31" fillId="32" borderId="10" xfId="0" applyFont="1" applyFill="1" applyBorder="1" applyAlignment="1">
      <alignment horizontal="center" vertical="center"/>
    </xf>
    <xf numFmtId="44" fontId="31" fillId="32" borderId="10" xfId="62" applyFont="1" applyFill="1" applyBorder="1" applyAlignment="1">
      <alignment horizontal="center" vertical="center"/>
    </xf>
    <xf numFmtId="0" fontId="0" fillId="0" borderId="27" xfId="0" applyFont="1" applyBorder="1" applyAlignment="1">
      <alignment horizontal="center" vertical="center"/>
    </xf>
    <xf numFmtId="44" fontId="0" fillId="0" borderId="10" xfId="0" applyNumberFormat="1" applyBorder="1" applyAlignment="1">
      <alignment horizontal="center" vertical="center"/>
    </xf>
    <xf numFmtId="44" fontId="34" fillId="24" borderId="10" xfId="0" applyNumberFormat="1" applyFont="1" applyFill="1" applyBorder="1" applyAlignment="1">
      <alignment horizontal="center" vertical="center" wrapText="1"/>
    </xf>
    <xf numFmtId="166" fontId="25" fillId="24" borderId="10" xfId="0" applyNumberFormat="1" applyFont="1" applyFill="1" applyBorder="1" applyAlignment="1">
      <alignment horizontal="right" vertical="center"/>
    </xf>
    <xf numFmtId="166" fontId="55" fillId="24" borderId="10" xfId="0" applyNumberFormat="1" applyFont="1" applyFill="1" applyBorder="1" applyAlignment="1">
      <alignment horizontal="right" vertical="center"/>
    </xf>
    <xf numFmtId="166" fontId="25" fillId="24" borderId="10" xfId="0" applyNumberFormat="1" applyFont="1" applyFill="1" applyBorder="1" applyAlignment="1">
      <alignment horizontal="right" vertical="center" wrapText="1"/>
    </xf>
    <xf numFmtId="166" fontId="25" fillId="0" borderId="10" xfId="0" applyNumberFormat="1" applyFont="1" applyFill="1" applyBorder="1" applyAlignment="1">
      <alignment horizontal="right" vertical="center"/>
    </xf>
    <xf numFmtId="164" fontId="25" fillId="24" borderId="10" xfId="0" applyNumberFormat="1" applyFont="1" applyFill="1" applyBorder="1" applyAlignment="1">
      <alignment horizontal="right" vertical="center"/>
    </xf>
    <xf numFmtId="164" fontId="55" fillId="24" borderId="10" xfId="0" applyNumberFormat="1" applyFont="1" applyFill="1" applyBorder="1" applyAlignment="1">
      <alignment horizontal="right" vertical="center"/>
    </xf>
    <xf numFmtId="164" fontId="30" fillId="24" borderId="10" xfId="0" applyNumberFormat="1" applyFont="1" applyFill="1" applyBorder="1" applyAlignment="1">
      <alignment horizontal="right" vertical="center"/>
    </xf>
    <xf numFmtId="166" fontId="25" fillId="24" borderId="10" xfId="0" applyNumberFormat="1" applyFont="1" applyFill="1" applyBorder="1" applyAlignment="1" quotePrefix="1">
      <alignment horizontal="right" vertical="center"/>
    </xf>
    <xf numFmtId="166" fontId="55" fillId="24" borderId="10" xfId="0" applyNumberFormat="1" applyFont="1" applyFill="1" applyBorder="1" applyAlignment="1" quotePrefix="1">
      <alignment horizontal="right" vertical="center"/>
    </xf>
    <xf numFmtId="4" fontId="25" fillId="24" borderId="10" xfId="0" applyNumberFormat="1" applyFont="1" applyFill="1" applyBorder="1" applyAlignment="1">
      <alignment horizontal="right" vertical="center"/>
    </xf>
    <xf numFmtId="44" fontId="25" fillId="24" borderId="10" xfId="62" applyFont="1" applyFill="1" applyBorder="1" applyAlignment="1">
      <alignment horizontal="right" vertical="center"/>
    </xf>
    <xf numFmtId="44" fontId="25" fillId="24" borderId="10" xfId="62" applyFont="1" applyFill="1" applyBorder="1" applyAlignment="1" quotePrefix="1">
      <alignment horizontal="right" vertical="center"/>
    </xf>
    <xf numFmtId="44" fontId="26" fillId="30" borderId="28" xfId="62" applyFont="1" applyFill="1" applyBorder="1" applyAlignment="1">
      <alignment horizontal="center" vertical="center"/>
    </xf>
    <xf numFmtId="0" fontId="0" fillId="0" borderId="10" xfId="0" applyFont="1" applyFill="1" applyBorder="1" applyAlignment="1">
      <alignment vertical="center" wrapText="1"/>
    </xf>
    <xf numFmtId="0" fontId="25" fillId="0" borderId="13" xfId="0" applyFont="1" applyBorder="1" applyAlignment="1">
      <alignment horizontal="center" vertical="center" wrapText="1"/>
    </xf>
    <xf numFmtId="0" fontId="39" fillId="25" borderId="12" xfId="0" applyFont="1" applyFill="1" applyBorder="1" applyAlignment="1">
      <alignment horizontal="center" vertical="center" wrapText="1"/>
    </xf>
    <xf numFmtId="0" fontId="39" fillId="25" borderId="10" xfId="0" applyFont="1" applyFill="1" applyBorder="1" applyAlignment="1">
      <alignment horizontal="center" vertical="center" wrapText="1"/>
    </xf>
    <xf numFmtId="168" fontId="39" fillId="25" borderId="10" xfId="0" applyNumberFormat="1" applyFont="1" applyFill="1" applyBorder="1" applyAlignment="1">
      <alignment horizontal="right" vertical="center" wrapText="1"/>
    </xf>
    <xf numFmtId="0" fontId="25" fillId="25" borderId="0" xfId="0" applyFont="1" applyFill="1" applyAlignment="1">
      <alignment vertical="center"/>
    </xf>
    <xf numFmtId="44" fontId="25" fillId="0" borderId="10" xfId="62" applyFont="1" applyFill="1" applyBorder="1" applyAlignment="1">
      <alignment horizontal="right" vertical="center"/>
    </xf>
    <xf numFmtId="0" fontId="42" fillId="30" borderId="18" xfId="0" applyFont="1" applyFill="1" applyBorder="1" applyAlignment="1">
      <alignment horizontal="center" vertical="center" wrapText="1"/>
    </xf>
    <xf numFmtId="44" fontId="31" fillId="0" borderId="10" xfId="62" applyFont="1" applyFill="1" applyBorder="1" applyAlignment="1">
      <alignment horizontal="center" vertical="center" wrapText="1"/>
    </xf>
    <xf numFmtId="0" fontId="25" fillId="0" borderId="0" xfId="0" applyFont="1" applyFill="1" applyBorder="1" applyAlignment="1">
      <alignment horizontal="center" vertical="center"/>
    </xf>
    <xf numFmtId="44" fontId="25" fillId="0" borderId="0" xfId="62" applyFont="1" applyFill="1" applyBorder="1" applyAlignment="1">
      <alignment horizontal="center" vertical="center"/>
    </xf>
    <xf numFmtId="4" fontId="25" fillId="0" borderId="0" xfId="0" applyNumberFormat="1" applyFont="1" applyAlignment="1">
      <alignment/>
    </xf>
    <xf numFmtId="0" fontId="32" fillId="31" borderId="18" xfId="0" applyFont="1" applyFill="1" applyBorder="1" applyAlignment="1">
      <alignment horizontal="center" vertical="center"/>
    </xf>
    <xf numFmtId="0" fontId="25" fillId="0" borderId="18" xfId="0" applyFont="1" applyBorder="1" applyAlignment="1">
      <alignment horizontal="center" vertical="center"/>
    </xf>
    <xf numFmtId="0" fontId="25" fillId="0" borderId="18" xfId="0" applyFont="1" applyFill="1" applyBorder="1" applyAlignment="1">
      <alignment horizontal="center" vertical="center"/>
    </xf>
    <xf numFmtId="0" fontId="32" fillId="31" borderId="18" xfId="0" applyFont="1" applyFill="1" applyBorder="1" applyAlignment="1">
      <alignment horizontal="left" vertical="center"/>
    </xf>
    <xf numFmtId="0" fontId="32" fillId="0" borderId="18" xfId="0" applyFont="1" applyBorder="1" applyAlignment="1">
      <alignment horizontal="center" vertical="center"/>
    </xf>
    <xf numFmtId="0" fontId="31" fillId="0" borderId="18" xfId="0" applyFont="1" applyBorder="1" applyAlignment="1">
      <alignment horizontal="center" vertical="center"/>
    </xf>
    <xf numFmtId="0" fontId="31" fillId="0" borderId="18" xfId="0" applyFont="1" applyFill="1" applyBorder="1" applyAlignment="1">
      <alignment horizontal="center" vertical="center"/>
    </xf>
    <xf numFmtId="0" fontId="0" fillId="0" borderId="18" xfId="0" applyBorder="1" applyAlignment="1">
      <alignment/>
    </xf>
    <xf numFmtId="0" fontId="0" fillId="0" borderId="18" xfId="0" applyFont="1" applyFill="1" applyBorder="1" applyAlignment="1">
      <alignment/>
    </xf>
    <xf numFmtId="0" fontId="31" fillId="31" borderId="18" xfId="0" applyFont="1" applyFill="1" applyBorder="1" applyAlignment="1">
      <alignment horizontal="center" vertical="center"/>
    </xf>
    <xf numFmtId="0" fontId="25" fillId="0" borderId="18" xfId="0" applyFont="1" applyBorder="1" applyAlignment="1">
      <alignment horizontal="center" vertical="center" wrapText="1"/>
    </xf>
    <xf numFmtId="0" fontId="25" fillId="0" borderId="29" xfId="0" applyFont="1" applyFill="1" applyBorder="1" applyAlignment="1">
      <alignment horizontal="center" vertical="center"/>
    </xf>
    <xf numFmtId="0" fontId="26" fillId="0" borderId="29" xfId="0" applyFont="1" applyBorder="1" applyAlignment="1">
      <alignment horizontal="center" vertical="center"/>
    </xf>
    <xf numFmtId="0" fontId="32" fillId="31" borderId="29" xfId="0" applyFont="1" applyFill="1" applyBorder="1" applyAlignment="1">
      <alignment horizontal="center" vertical="center"/>
    </xf>
    <xf numFmtId="0" fontId="25" fillId="0" borderId="29" xfId="0" applyFont="1" applyBorder="1" applyAlignment="1">
      <alignment horizontal="center" vertical="center"/>
    </xf>
    <xf numFmtId="0" fontId="32" fillId="0" borderId="29" xfId="0" applyFont="1" applyBorder="1" applyAlignment="1">
      <alignment horizontal="center" vertical="center"/>
    </xf>
    <xf numFmtId="0" fontId="31" fillId="0" borderId="29" xfId="0" applyFont="1" applyBorder="1" applyAlignment="1">
      <alignment horizontal="center" vertical="center"/>
    </xf>
    <xf numFmtId="0" fontId="31" fillId="0" borderId="29" xfId="0" applyFont="1" applyFill="1" applyBorder="1" applyAlignment="1">
      <alignment horizontal="center" vertical="center"/>
    </xf>
    <xf numFmtId="0" fontId="0" fillId="0" borderId="29" xfId="0" applyBorder="1" applyAlignment="1">
      <alignment/>
    </xf>
    <xf numFmtId="0" fontId="0" fillId="0" borderId="29" xfId="0" applyFont="1" applyFill="1" applyBorder="1" applyAlignment="1">
      <alignment/>
    </xf>
    <xf numFmtId="0" fontId="31" fillId="31" borderId="29" xfId="0" applyFont="1" applyFill="1" applyBorder="1" applyAlignment="1">
      <alignment horizontal="center" vertical="center"/>
    </xf>
    <xf numFmtId="0" fontId="31" fillId="0" borderId="0" xfId="0" applyFont="1" applyAlignment="1">
      <alignment horizontal="right"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44" fontId="0" fillId="0" borderId="11" xfId="62" applyFill="1" applyBorder="1" applyAlignment="1">
      <alignment horizontal="center" vertical="center" wrapText="1"/>
    </xf>
    <xf numFmtId="44" fontId="0" fillId="0" borderId="12" xfId="62"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31" fillId="31" borderId="18" xfId="0" applyFont="1" applyFill="1" applyBorder="1" applyAlignment="1">
      <alignment horizontal="left" vertical="center"/>
    </xf>
    <xf numFmtId="0" fontId="31" fillId="31" borderId="30" xfId="0" applyFont="1" applyFill="1" applyBorder="1" applyAlignment="1">
      <alignment horizontal="left" vertical="center"/>
    </xf>
    <xf numFmtId="0" fontId="31" fillId="31" borderId="31" xfId="0" applyFont="1" applyFill="1" applyBorder="1" applyAlignment="1">
      <alignment horizontal="left" vertical="center"/>
    </xf>
    <xf numFmtId="0" fontId="25" fillId="0" borderId="10" xfId="0" applyFont="1" applyFill="1" applyBorder="1" applyAlignment="1">
      <alignment horizontal="center" vertical="center" wrapText="1"/>
    </xf>
    <xf numFmtId="0" fontId="31" fillId="31"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31" fillId="31" borderId="18" xfId="0" applyFont="1" applyFill="1" applyBorder="1" applyAlignment="1">
      <alignment horizontal="left" vertical="center" wrapText="1"/>
    </xf>
    <xf numFmtId="0" fontId="31" fillId="31" borderId="30" xfId="0" applyFont="1" applyFill="1" applyBorder="1" applyAlignment="1">
      <alignment horizontal="left" vertical="center" wrapText="1"/>
    </xf>
    <xf numFmtId="0" fontId="31" fillId="31" borderId="31" xfId="0" applyFont="1" applyFill="1" applyBorder="1" applyAlignment="1">
      <alignment horizontal="left" vertical="center" wrapText="1"/>
    </xf>
    <xf numFmtId="0" fontId="28" fillId="0" borderId="10" xfId="0" applyFont="1" applyBorder="1" applyAlignment="1">
      <alignment horizontal="center" vertical="center" wrapText="1"/>
    </xf>
    <xf numFmtId="0" fontId="25" fillId="0" borderId="10" xfId="0" applyFont="1" applyBorder="1" applyAlignment="1">
      <alignment horizontal="center"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Border="1" applyAlignment="1">
      <alignment horizontal="left" vertical="center" wrapText="1"/>
    </xf>
    <xf numFmtId="44" fontId="26" fillId="0" borderId="10" xfId="62" applyFont="1" applyBorder="1" applyAlignment="1">
      <alignment horizontal="center" vertical="center" wrapText="1"/>
    </xf>
    <xf numFmtId="0" fontId="31" fillId="31" borderId="10" xfId="0" applyFont="1" applyFill="1" applyBorder="1" applyAlignment="1">
      <alignment horizontal="left" vertical="center" wrapText="1"/>
    </xf>
    <xf numFmtId="0" fontId="26" fillId="0" borderId="18" xfId="0" applyFont="1" applyBorder="1" applyAlignment="1">
      <alignment horizontal="center" vertical="center" wrapText="1"/>
    </xf>
    <xf numFmtId="0" fontId="30" fillId="0" borderId="10" xfId="0" applyFont="1" applyFill="1" applyBorder="1" applyAlignment="1">
      <alignment horizontal="center" vertical="center" wrapText="1"/>
    </xf>
    <xf numFmtId="44" fontId="25" fillId="0" borderId="10" xfId="62" applyFont="1" applyFill="1" applyBorder="1" applyAlignment="1">
      <alignment horizontal="center" vertical="center" wrapText="1"/>
    </xf>
    <xf numFmtId="44" fontId="26" fillId="0" borderId="11" xfId="62" applyFont="1" applyBorder="1" applyAlignment="1">
      <alignment horizontal="center" vertical="center" wrapText="1"/>
    </xf>
    <xf numFmtId="44" fontId="26" fillId="0" borderId="12" xfId="62" applyFont="1" applyBorder="1" applyAlignment="1">
      <alignment horizontal="center" vertical="center" wrapText="1"/>
    </xf>
    <xf numFmtId="0" fontId="31" fillId="31" borderId="10" xfId="0" applyFont="1" applyFill="1" applyBorder="1" applyAlignment="1">
      <alignment horizontal="left" vertical="center"/>
    </xf>
    <xf numFmtId="0" fontId="30" fillId="0" borderId="10" xfId="0" applyFont="1" applyFill="1" applyBorder="1" applyAlignment="1">
      <alignment horizontal="left" vertical="center" wrapText="1"/>
    </xf>
    <xf numFmtId="0" fontId="26" fillId="26" borderId="10" xfId="0" applyFont="1" applyFill="1" applyBorder="1" applyAlignment="1">
      <alignment horizontal="left" vertical="center"/>
    </xf>
    <xf numFmtId="0" fontId="26" fillId="26" borderId="10" xfId="0" applyFont="1" applyFill="1" applyBorder="1" applyAlignment="1">
      <alignment horizontal="left" vertical="center" wrapText="1"/>
    </xf>
    <xf numFmtId="0" fontId="26" fillId="30" borderId="10" xfId="0" applyFont="1" applyFill="1" applyBorder="1" applyAlignment="1">
      <alignment horizontal="left" vertical="center" wrapText="1"/>
    </xf>
    <xf numFmtId="0" fontId="41" fillId="24"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51" fillId="26" borderId="10" xfId="0" applyFont="1" applyFill="1" applyBorder="1" applyAlignment="1">
      <alignment horizontal="left" vertical="center"/>
    </xf>
    <xf numFmtId="0" fontId="26" fillId="26" borderId="10" xfId="0" applyFont="1" applyFill="1" applyBorder="1" applyAlignment="1">
      <alignment horizontal="center" vertical="center"/>
    </xf>
    <xf numFmtId="0" fontId="52" fillId="28" borderId="14" xfId="0" applyFont="1" applyFill="1" applyBorder="1" applyAlignment="1">
      <alignment horizontal="right" vertical="center" wrapText="1"/>
    </xf>
    <xf numFmtId="0" fontId="52" fillId="28" borderId="32" xfId="0" applyFont="1" applyFill="1" applyBorder="1" applyAlignment="1">
      <alignment horizontal="right" vertical="center" wrapText="1"/>
    </xf>
    <xf numFmtId="0" fontId="52" fillId="28" borderId="16" xfId="0" applyFont="1" applyFill="1" applyBorder="1" applyAlignment="1">
      <alignment horizontal="right" vertical="center" wrapText="1"/>
    </xf>
    <xf numFmtId="0" fontId="52" fillId="27" borderId="32" xfId="0" applyFont="1" applyFill="1" applyBorder="1" applyAlignment="1">
      <alignment horizontal="left" vertical="center" wrapText="1"/>
    </xf>
    <xf numFmtId="0" fontId="52" fillId="28" borderId="14" xfId="0" applyFont="1" applyFill="1" applyBorder="1" applyAlignment="1">
      <alignment horizontal="center" vertical="center" wrapText="1"/>
    </xf>
    <xf numFmtId="0" fontId="52" fillId="28" borderId="32" xfId="0" applyFont="1" applyFill="1" applyBorder="1" applyAlignment="1">
      <alignment horizontal="center" vertical="center" wrapText="1"/>
    </xf>
    <xf numFmtId="0" fontId="52" fillId="28" borderId="16" xfId="0" applyFont="1" applyFill="1" applyBorder="1" applyAlignment="1">
      <alignment horizontal="center" vertical="center" wrapText="1"/>
    </xf>
    <xf numFmtId="0" fontId="52" fillId="28" borderId="13" xfId="0" applyFont="1" applyFill="1" applyBorder="1" applyAlignment="1">
      <alignment horizontal="center" vertical="center" wrapText="1"/>
    </xf>
    <xf numFmtId="0" fontId="52" fillId="27" borderId="14" xfId="0" applyFont="1" applyFill="1" applyBorder="1" applyAlignment="1">
      <alignment horizontal="left" vertical="center" wrapText="1"/>
    </xf>
    <xf numFmtId="0" fontId="52" fillId="27" borderId="10" xfId="0" applyFont="1" applyFill="1" applyBorder="1" applyAlignment="1">
      <alignment horizontal="left" vertical="center" wrapText="1"/>
    </xf>
    <xf numFmtId="0" fontId="52" fillId="27" borderId="13" xfId="0" applyFont="1" applyFill="1" applyBorder="1" applyAlignment="1">
      <alignment horizontal="left" vertical="center" wrapText="1"/>
    </xf>
    <xf numFmtId="0" fontId="52" fillId="27" borderId="19" xfId="0" applyFont="1" applyFill="1" applyBorder="1" applyAlignment="1">
      <alignment horizontal="left" vertical="center" wrapText="1"/>
    </xf>
    <xf numFmtId="0" fontId="52" fillId="27" borderId="16" xfId="0" applyFont="1" applyFill="1" applyBorder="1" applyAlignment="1">
      <alignment horizontal="left" vertical="center" wrapText="1"/>
    </xf>
    <xf numFmtId="0" fontId="52" fillId="27" borderId="33" xfId="0" applyFont="1" applyFill="1" applyBorder="1" applyAlignment="1">
      <alignment horizontal="left" vertical="center" wrapText="1"/>
    </xf>
    <xf numFmtId="0" fontId="51" fillId="27" borderId="13" xfId="0" applyFont="1" applyFill="1" applyBorder="1" applyAlignment="1">
      <alignment horizontal="center" vertical="center"/>
    </xf>
    <xf numFmtId="0" fontId="22" fillId="30" borderId="10" xfId="0" applyFont="1" applyFill="1" applyBorder="1" applyAlignment="1">
      <alignment horizontal="center" vertical="center"/>
    </xf>
    <xf numFmtId="0" fontId="0" fillId="0" borderId="10" xfId="0" applyBorder="1" applyAlignment="1">
      <alignment horizontal="center" vertical="center"/>
    </xf>
    <xf numFmtId="0" fontId="51" fillId="27" borderId="18" xfId="0" applyFont="1" applyFill="1" applyBorder="1" applyAlignment="1">
      <alignment horizontal="center" vertical="center" wrapText="1"/>
    </xf>
    <xf numFmtId="0" fontId="51" fillId="27" borderId="30" xfId="0" applyFont="1" applyFill="1" applyBorder="1" applyAlignment="1">
      <alignment horizontal="center" vertical="center" wrapText="1"/>
    </xf>
    <xf numFmtId="0" fontId="51" fillId="27" borderId="31" xfId="0" applyFont="1" applyFill="1" applyBorder="1" applyAlignment="1">
      <alignment horizontal="center" vertical="center" wrapText="1"/>
    </xf>
    <xf numFmtId="0" fontId="51" fillId="30" borderId="34" xfId="0" applyFont="1" applyFill="1" applyBorder="1" applyAlignment="1">
      <alignment horizontal="center" vertical="center"/>
    </xf>
    <xf numFmtId="0" fontId="51" fillId="30" borderId="35" xfId="0" applyFont="1" applyFill="1" applyBorder="1" applyAlignment="1">
      <alignment horizontal="center" vertical="center"/>
    </xf>
    <xf numFmtId="0" fontId="51" fillId="30" borderId="36" xfId="0" applyFont="1" applyFill="1" applyBorder="1" applyAlignment="1">
      <alignment horizontal="center" vertical="center"/>
    </xf>
    <xf numFmtId="0" fontId="51" fillId="30" borderId="37" xfId="0" applyFont="1" applyFill="1" applyBorder="1" applyAlignment="1">
      <alignment horizontal="center"/>
    </xf>
    <xf numFmtId="0" fontId="51" fillId="30" borderId="38" xfId="0" applyFont="1" applyFill="1" applyBorder="1" applyAlignment="1">
      <alignment horizontal="center"/>
    </xf>
    <xf numFmtId="0" fontId="31" fillId="0" borderId="0" xfId="0" applyFont="1" applyAlignment="1">
      <alignment horizontal="right" wrapText="1"/>
    </xf>
    <xf numFmtId="0" fontId="25" fillId="24" borderId="11" xfId="0" applyFont="1" applyFill="1" applyBorder="1" applyAlignment="1">
      <alignment horizontal="center" vertical="center"/>
    </xf>
    <xf numFmtId="0" fontId="25" fillId="24" borderId="12" xfId="0" applyFont="1" applyFill="1" applyBorder="1" applyAlignment="1">
      <alignment horizontal="center" vertical="center"/>
    </xf>
    <xf numFmtId="0" fontId="25" fillId="0" borderId="27" xfId="0" applyFont="1" applyBorder="1" applyAlignment="1">
      <alignment horizontal="center" wrapText="1"/>
    </xf>
    <xf numFmtId="0" fontId="25" fillId="0" borderId="30" xfId="0" applyFont="1" applyBorder="1" applyAlignment="1">
      <alignment horizontal="center" wrapText="1"/>
    </xf>
    <xf numFmtId="0" fontId="25" fillId="0" borderId="39" xfId="0" applyFont="1" applyBorder="1" applyAlignment="1">
      <alignment horizontal="center" wrapText="1"/>
    </xf>
    <xf numFmtId="0" fontId="42" fillId="30" borderId="18"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51" fillId="27" borderId="24" xfId="0" applyFont="1" applyFill="1" applyBorder="1" applyAlignment="1">
      <alignment horizontal="center" vertical="center" wrapText="1"/>
    </xf>
    <xf numFmtId="0" fontId="51" fillId="27" borderId="43" xfId="0" applyFont="1" applyFill="1" applyBorder="1" applyAlignment="1">
      <alignment horizontal="center" vertical="center" wrapText="1"/>
    </xf>
    <xf numFmtId="0" fontId="51" fillId="27" borderId="44" xfId="0" applyFont="1" applyFill="1" applyBorder="1" applyAlignment="1">
      <alignment horizontal="center" vertical="center" wrapText="1"/>
    </xf>
    <xf numFmtId="0" fontId="51" fillId="0" borderId="45" xfId="0" applyFont="1" applyFill="1" applyBorder="1" applyAlignment="1">
      <alignment horizontal="left" vertical="center" wrapText="1"/>
    </xf>
    <xf numFmtId="0" fontId="51" fillId="0" borderId="43" xfId="0" applyFont="1" applyFill="1" applyBorder="1" applyAlignment="1">
      <alignment horizontal="left" vertical="center" wrapText="1"/>
    </xf>
    <xf numFmtId="0" fontId="51" fillId="0" borderId="44" xfId="0" applyFont="1" applyFill="1" applyBorder="1" applyAlignment="1">
      <alignment horizontal="left" vertical="center" wrapText="1"/>
    </xf>
    <xf numFmtId="0" fontId="31" fillId="0" borderId="0" xfId="0" applyFont="1" applyAlignment="1">
      <alignment horizontal="right" vertical="center" wrapText="1"/>
    </xf>
    <xf numFmtId="0" fontId="31" fillId="0" borderId="46" xfId="0" applyFont="1" applyBorder="1" applyAlignment="1">
      <alignment horizontal="right" vertical="center" wrapText="1"/>
    </xf>
    <xf numFmtId="0" fontId="25" fillId="0" borderId="13" xfId="0" applyFont="1" applyBorder="1" applyAlignment="1">
      <alignment vertical="center" wrapText="1"/>
    </xf>
    <xf numFmtId="0" fontId="25" fillId="0" borderId="13" xfId="0" applyFont="1" applyBorder="1" applyAlignment="1">
      <alignment horizontal="center" vertical="center"/>
    </xf>
    <xf numFmtId="0" fontId="25" fillId="0" borderId="13" xfId="0" applyFont="1" applyBorder="1" applyAlignment="1">
      <alignment vertical="center"/>
    </xf>
    <xf numFmtId="0" fontId="25" fillId="0" borderId="13" xfId="0" applyFont="1" applyBorder="1" applyAlignment="1">
      <alignment horizontal="center" vertical="center" wrapText="1"/>
    </xf>
    <xf numFmtId="0" fontId="26" fillId="0" borderId="24" xfId="0" applyFont="1" applyBorder="1" applyAlignment="1">
      <alignment horizontal="left" vertical="center"/>
    </xf>
    <xf numFmtId="0" fontId="26" fillId="0" borderId="43" xfId="0" applyFont="1" applyBorder="1" applyAlignment="1">
      <alignment horizontal="left" vertical="center"/>
    </xf>
    <xf numFmtId="0" fontId="26" fillId="0" borderId="44" xfId="0" applyFont="1" applyBorder="1" applyAlignment="1">
      <alignment horizontal="left" vertical="center"/>
    </xf>
    <xf numFmtId="0" fontId="26" fillId="30" borderId="13" xfId="0" applyFont="1" applyFill="1" applyBorder="1" applyAlignment="1">
      <alignment horizontal="center" vertical="center"/>
    </xf>
    <xf numFmtId="0" fontId="26" fillId="30" borderId="13" xfId="0" applyFont="1" applyFill="1" applyBorder="1" applyAlignment="1">
      <alignment horizontal="center" vertical="center" wrapText="1"/>
    </xf>
    <xf numFmtId="0" fontId="31" fillId="0" borderId="22" xfId="0" applyFont="1" applyFill="1" applyBorder="1" applyAlignment="1">
      <alignment horizontal="right" vertical="center" wrapText="1"/>
    </xf>
    <xf numFmtId="0" fontId="31" fillId="0" borderId="22" xfId="0" applyFont="1" applyFill="1" applyBorder="1" applyAlignment="1">
      <alignment horizontal="right" vertical="center"/>
    </xf>
    <xf numFmtId="44" fontId="31" fillId="0" borderId="0" xfId="62" applyFont="1" applyFill="1" applyBorder="1" applyAlignment="1">
      <alignment horizontal="right" vertical="center" wrapText="1"/>
    </xf>
    <xf numFmtId="0" fontId="31" fillId="33" borderId="0" xfId="0" applyFont="1" applyFill="1" applyAlignment="1">
      <alignment horizontal="right" vertical="center"/>
    </xf>
    <xf numFmtId="0" fontId="31" fillId="33" borderId="46" xfId="0" applyFont="1" applyFill="1" applyBorder="1" applyAlignment="1">
      <alignment horizontal="right" vertical="center"/>
    </xf>
    <xf numFmtId="0" fontId="31" fillId="0" borderId="0" xfId="0" applyFont="1" applyBorder="1" applyAlignment="1">
      <alignment horizontal="righ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tandard_2001_04_01" xfId="55"/>
    <cellStyle name="Standard_LINE TERMINALS"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258"/>
  <sheetViews>
    <sheetView view="pageBreakPreview" zoomScale="41" zoomScaleSheetLayoutView="41" zoomScalePageLayoutView="0" workbookViewId="0" topLeftCell="A1">
      <selection activeCell="K1" sqref="K1:O1"/>
    </sheetView>
  </sheetViews>
  <sheetFormatPr defaultColWidth="9.140625" defaultRowHeight="12.75"/>
  <cols>
    <col min="1" max="1" width="7.7109375" style="32" customWidth="1"/>
    <col min="2" max="2" width="47.00390625" style="44" customWidth="1"/>
    <col min="3" max="3" width="21.8515625" style="32" customWidth="1"/>
    <col min="4" max="5" width="24.57421875" style="46" customWidth="1"/>
    <col min="6" max="6" width="40.421875" style="32" customWidth="1"/>
    <col min="7" max="7" width="31.57421875" style="32" customWidth="1"/>
    <col min="8" max="8" width="20.140625" style="32" customWidth="1"/>
    <col min="9" max="9" width="29.140625" style="45" customWidth="1"/>
    <col min="10" max="10" width="30.8515625" style="32" customWidth="1"/>
    <col min="11" max="14" width="12.140625" style="32" customWidth="1"/>
    <col min="15" max="15" width="31.7109375" style="32" customWidth="1"/>
    <col min="16" max="16" width="9.140625" style="352" customWidth="1"/>
    <col min="17" max="16384" width="9.140625" style="32" customWidth="1"/>
  </cols>
  <sheetData>
    <row r="1" spans="11:15" ht="53.25" customHeight="1">
      <c r="K1" s="458" t="s">
        <v>1145</v>
      </c>
      <c r="L1" s="459"/>
      <c r="M1" s="459"/>
      <c r="N1" s="459"/>
      <c r="O1" s="459"/>
    </row>
    <row r="2" spans="1:16" s="30" customFormat="1" ht="47.25" customHeight="1">
      <c r="A2" s="387" t="s">
        <v>1089</v>
      </c>
      <c r="B2" s="388" t="s">
        <v>572</v>
      </c>
      <c r="C2" s="379" t="s">
        <v>590</v>
      </c>
      <c r="D2" s="389" t="s">
        <v>561</v>
      </c>
      <c r="E2" s="394" t="s">
        <v>1133</v>
      </c>
      <c r="F2" s="379" t="s">
        <v>562</v>
      </c>
      <c r="G2" s="379" t="s">
        <v>573</v>
      </c>
      <c r="H2" s="379" t="s">
        <v>1090</v>
      </c>
      <c r="I2" s="379" t="s">
        <v>574</v>
      </c>
      <c r="J2" s="385" t="s">
        <v>563</v>
      </c>
      <c r="K2" s="379" t="s">
        <v>564</v>
      </c>
      <c r="L2" s="379"/>
      <c r="M2" s="379"/>
      <c r="N2" s="379"/>
      <c r="O2" s="391" t="s">
        <v>565</v>
      </c>
      <c r="P2" s="353"/>
    </row>
    <row r="3" spans="1:16" s="30" customFormat="1" ht="63.75">
      <c r="A3" s="387"/>
      <c r="B3" s="388"/>
      <c r="C3" s="379"/>
      <c r="D3" s="389"/>
      <c r="E3" s="395"/>
      <c r="F3" s="379"/>
      <c r="G3" s="379"/>
      <c r="H3" s="379"/>
      <c r="I3" s="379"/>
      <c r="J3" s="386"/>
      <c r="K3" s="29" t="s">
        <v>566</v>
      </c>
      <c r="L3" s="29" t="s">
        <v>567</v>
      </c>
      <c r="M3" s="29" t="s">
        <v>568</v>
      </c>
      <c r="N3" s="29" t="s">
        <v>569</v>
      </c>
      <c r="O3" s="391"/>
      <c r="P3" s="353"/>
    </row>
    <row r="4" spans="1:16" s="261" customFormat="1" ht="34.5" customHeight="1">
      <c r="A4" s="284" t="s">
        <v>585</v>
      </c>
      <c r="B4" s="396" t="s">
        <v>619</v>
      </c>
      <c r="C4" s="396"/>
      <c r="D4" s="396"/>
      <c r="E4" s="396"/>
      <c r="F4" s="396"/>
      <c r="G4" s="396"/>
      <c r="H4" s="396"/>
      <c r="I4" s="396"/>
      <c r="J4" s="396"/>
      <c r="K4" s="377" t="s">
        <v>620</v>
      </c>
      <c r="L4" s="377"/>
      <c r="M4" s="377"/>
      <c r="N4" s="377"/>
      <c r="O4" s="341"/>
      <c r="P4" s="354"/>
    </row>
    <row r="5" spans="1:16" s="28" customFormat="1" ht="112.5" customHeight="1">
      <c r="A5" s="26">
        <v>1</v>
      </c>
      <c r="B5" s="24" t="s">
        <v>621</v>
      </c>
      <c r="C5" s="27" t="s">
        <v>623</v>
      </c>
      <c r="D5" s="281">
        <v>2792000</v>
      </c>
      <c r="E5" s="26"/>
      <c r="F5" s="34" t="s">
        <v>622</v>
      </c>
      <c r="G5" s="27" t="s">
        <v>624</v>
      </c>
      <c r="H5" s="26"/>
      <c r="I5" s="27"/>
      <c r="J5" s="26"/>
      <c r="K5" s="27" t="s">
        <v>493</v>
      </c>
      <c r="L5" s="27" t="s">
        <v>570</v>
      </c>
      <c r="M5" s="27" t="s">
        <v>570</v>
      </c>
      <c r="N5" s="27"/>
      <c r="O5" s="342" t="s">
        <v>625</v>
      </c>
      <c r="P5" s="355"/>
    </row>
    <row r="6" spans="1:16" s="28" customFormat="1" ht="12.75">
      <c r="A6" s="26">
        <v>2</v>
      </c>
      <c r="B6" s="24" t="s">
        <v>626</v>
      </c>
      <c r="C6" s="25">
        <v>1979</v>
      </c>
      <c r="D6" s="281">
        <v>37809</v>
      </c>
      <c r="E6" s="26"/>
      <c r="F6" s="282" t="s">
        <v>627</v>
      </c>
      <c r="G6" s="25" t="s">
        <v>628</v>
      </c>
      <c r="H6" s="26"/>
      <c r="I6" s="27"/>
      <c r="J6" s="26"/>
      <c r="K6" s="27" t="s">
        <v>570</v>
      </c>
      <c r="L6" s="27" t="s">
        <v>570</v>
      </c>
      <c r="M6" s="27" t="s">
        <v>570</v>
      </c>
      <c r="N6" s="27"/>
      <c r="O6" s="342" t="s">
        <v>629</v>
      </c>
      <c r="P6" s="355"/>
    </row>
    <row r="7" spans="1:16" s="28" customFormat="1" ht="12.75">
      <c r="A7" s="26">
        <v>3</v>
      </c>
      <c r="B7" s="24" t="s">
        <v>630</v>
      </c>
      <c r="C7" s="25">
        <v>1979</v>
      </c>
      <c r="D7" s="281">
        <v>106184</v>
      </c>
      <c r="E7" s="26"/>
      <c r="F7" s="282" t="s">
        <v>631</v>
      </c>
      <c r="G7" s="25" t="s">
        <v>628</v>
      </c>
      <c r="H7" s="26"/>
      <c r="I7" s="27"/>
      <c r="J7" s="26"/>
      <c r="K7" s="27" t="s">
        <v>570</v>
      </c>
      <c r="L7" s="27" t="s">
        <v>570</v>
      </c>
      <c r="M7" s="27" t="s">
        <v>570</v>
      </c>
      <c r="N7" s="27"/>
      <c r="O7" s="342" t="s">
        <v>629</v>
      </c>
      <c r="P7" s="355"/>
    </row>
    <row r="8" spans="1:16" s="28" customFormat="1" ht="25.5">
      <c r="A8" s="26">
        <v>4</v>
      </c>
      <c r="B8" s="24" t="s">
        <v>632</v>
      </c>
      <c r="C8" s="25">
        <v>1979</v>
      </c>
      <c r="D8" s="281">
        <v>88169</v>
      </c>
      <c r="E8" s="26"/>
      <c r="F8" s="282" t="s">
        <v>633</v>
      </c>
      <c r="G8" s="25" t="s">
        <v>628</v>
      </c>
      <c r="H8" s="26"/>
      <c r="I8" s="27"/>
      <c r="J8" s="26"/>
      <c r="K8" s="27" t="s">
        <v>570</v>
      </c>
      <c r="L8" s="27" t="s">
        <v>570</v>
      </c>
      <c r="M8" s="27" t="s">
        <v>570</v>
      </c>
      <c r="N8" s="27"/>
      <c r="O8" s="342" t="s">
        <v>629</v>
      </c>
      <c r="P8" s="355"/>
    </row>
    <row r="9" spans="1:16" s="28" customFormat="1" ht="25.5">
      <c r="A9" s="26">
        <v>5</v>
      </c>
      <c r="B9" s="24" t="s">
        <v>634</v>
      </c>
      <c r="C9" s="25">
        <v>1979</v>
      </c>
      <c r="D9" s="281">
        <v>15000</v>
      </c>
      <c r="E9" s="26"/>
      <c r="F9" s="282" t="s">
        <v>635</v>
      </c>
      <c r="G9" s="25" t="s">
        <v>628</v>
      </c>
      <c r="H9" s="26"/>
      <c r="I9" s="27"/>
      <c r="J9" s="26"/>
      <c r="K9" s="27" t="s">
        <v>570</v>
      </c>
      <c r="L9" s="27" t="s">
        <v>570</v>
      </c>
      <c r="M9" s="27" t="s">
        <v>570</v>
      </c>
      <c r="N9" s="27"/>
      <c r="O9" s="342" t="s">
        <v>629</v>
      </c>
      <c r="P9" s="355"/>
    </row>
    <row r="10" spans="1:16" s="28" customFormat="1" ht="12.75">
      <c r="A10" s="26">
        <v>6</v>
      </c>
      <c r="B10" s="24" t="s">
        <v>636</v>
      </c>
      <c r="C10" s="25">
        <v>1979</v>
      </c>
      <c r="D10" s="281">
        <v>5000</v>
      </c>
      <c r="E10" s="26"/>
      <c r="F10" s="282" t="s">
        <v>637</v>
      </c>
      <c r="G10" s="25" t="s">
        <v>628</v>
      </c>
      <c r="H10" s="26"/>
      <c r="I10" s="27"/>
      <c r="J10" s="26"/>
      <c r="K10" s="27" t="s">
        <v>570</v>
      </c>
      <c r="L10" s="27" t="s">
        <v>570</v>
      </c>
      <c r="M10" s="27" t="s">
        <v>570</v>
      </c>
      <c r="N10" s="27"/>
      <c r="O10" s="342" t="s">
        <v>625</v>
      </c>
      <c r="P10" s="355"/>
    </row>
    <row r="11" spans="1:16" s="28" customFormat="1" ht="24.75" customHeight="1">
      <c r="A11" s="26">
        <v>7</v>
      </c>
      <c r="B11" s="24" t="s">
        <v>638</v>
      </c>
      <c r="C11" s="25">
        <v>1980</v>
      </c>
      <c r="D11" s="281">
        <v>5000</v>
      </c>
      <c r="E11" s="26"/>
      <c r="F11" s="282" t="s">
        <v>639</v>
      </c>
      <c r="G11" s="25" t="s">
        <v>640</v>
      </c>
      <c r="H11" s="26"/>
      <c r="I11" s="27"/>
      <c r="J11" s="26"/>
      <c r="K11" s="27" t="s">
        <v>570</v>
      </c>
      <c r="L11" s="27" t="s">
        <v>570</v>
      </c>
      <c r="M11" s="27" t="s">
        <v>570</v>
      </c>
      <c r="N11" s="27"/>
      <c r="O11" s="342" t="s">
        <v>625</v>
      </c>
      <c r="P11" s="355"/>
    </row>
    <row r="12" spans="1:16" s="28" customFormat="1" ht="24.75" customHeight="1">
      <c r="A12" s="26">
        <v>8</v>
      </c>
      <c r="B12" s="24" t="s">
        <v>641</v>
      </c>
      <c r="C12" s="25" t="s">
        <v>643</v>
      </c>
      <c r="D12" s="281">
        <v>20362.73</v>
      </c>
      <c r="E12" s="26"/>
      <c r="F12" s="282" t="s">
        <v>642</v>
      </c>
      <c r="G12" s="25" t="s">
        <v>644</v>
      </c>
      <c r="H12" s="26"/>
      <c r="I12" s="27"/>
      <c r="J12" s="26"/>
      <c r="K12" s="27" t="s">
        <v>570</v>
      </c>
      <c r="L12" s="27" t="s">
        <v>570</v>
      </c>
      <c r="M12" s="27" t="s">
        <v>570</v>
      </c>
      <c r="N12" s="27"/>
      <c r="O12" s="342" t="s">
        <v>629</v>
      </c>
      <c r="P12" s="355"/>
    </row>
    <row r="13" spans="1:16" s="28" customFormat="1" ht="24.75" customHeight="1">
      <c r="A13" s="26">
        <v>9</v>
      </c>
      <c r="B13" s="24" t="s">
        <v>645</v>
      </c>
      <c r="C13" s="25">
        <v>1950</v>
      </c>
      <c r="D13" s="281">
        <v>15000</v>
      </c>
      <c r="E13" s="26"/>
      <c r="F13" s="282"/>
      <c r="G13" s="25" t="s">
        <v>646</v>
      </c>
      <c r="H13" s="26"/>
      <c r="I13" s="27"/>
      <c r="J13" s="26"/>
      <c r="K13" s="27" t="s">
        <v>570</v>
      </c>
      <c r="L13" s="27" t="s">
        <v>493</v>
      </c>
      <c r="M13" s="27" t="s">
        <v>570</v>
      </c>
      <c r="N13" s="27"/>
      <c r="O13" s="342"/>
      <c r="P13" s="355"/>
    </row>
    <row r="14" spans="1:16" s="28" customFormat="1" ht="24.75" customHeight="1">
      <c r="A14" s="26">
        <v>10</v>
      </c>
      <c r="B14" s="24" t="s">
        <v>647</v>
      </c>
      <c r="C14" s="25"/>
      <c r="D14" s="281">
        <v>185688.7</v>
      </c>
      <c r="E14" s="26"/>
      <c r="F14" s="282" t="s">
        <v>648</v>
      </c>
      <c r="G14" s="25" t="s">
        <v>649</v>
      </c>
      <c r="H14" s="26"/>
      <c r="I14" s="27"/>
      <c r="J14" s="26"/>
      <c r="K14" s="27" t="s">
        <v>570</v>
      </c>
      <c r="L14" s="27" t="s">
        <v>570</v>
      </c>
      <c r="M14" s="27" t="s">
        <v>570</v>
      </c>
      <c r="N14" s="27"/>
      <c r="O14" s="342" t="s">
        <v>625</v>
      </c>
      <c r="P14" s="355"/>
    </row>
    <row r="15" spans="1:16" s="28" customFormat="1" ht="24.75" customHeight="1">
      <c r="A15" s="26">
        <v>11</v>
      </c>
      <c r="B15" s="24" t="s">
        <v>650</v>
      </c>
      <c r="C15" s="25">
        <v>1980</v>
      </c>
      <c r="D15" s="281">
        <v>40000</v>
      </c>
      <c r="E15" s="26"/>
      <c r="F15" s="282" t="s">
        <v>651</v>
      </c>
      <c r="G15" s="25" t="s">
        <v>652</v>
      </c>
      <c r="H15" s="26"/>
      <c r="I15" s="27"/>
      <c r="J15" s="26"/>
      <c r="K15" s="27" t="s">
        <v>570</v>
      </c>
      <c r="L15" s="27" t="s">
        <v>570</v>
      </c>
      <c r="M15" s="27" t="s">
        <v>570</v>
      </c>
      <c r="N15" s="27"/>
      <c r="O15" s="342" t="s">
        <v>625</v>
      </c>
      <c r="P15" s="355"/>
    </row>
    <row r="16" spans="1:16" s="28" customFormat="1" ht="24.75" customHeight="1">
      <c r="A16" s="26">
        <v>12</v>
      </c>
      <c r="B16" s="24" t="s">
        <v>653</v>
      </c>
      <c r="C16" s="25" t="s">
        <v>654</v>
      </c>
      <c r="D16" s="281">
        <v>25400</v>
      </c>
      <c r="E16" s="26"/>
      <c r="F16" s="282" t="s">
        <v>651</v>
      </c>
      <c r="G16" s="25" t="s">
        <v>655</v>
      </c>
      <c r="H16" s="26"/>
      <c r="I16" s="27"/>
      <c r="J16" s="26"/>
      <c r="K16" s="27" t="s">
        <v>570</v>
      </c>
      <c r="L16" s="27" t="s">
        <v>570</v>
      </c>
      <c r="M16" s="27" t="s">
        <v>570</v>
      </c>
      <c r="N16" s="27"/>
      <c r="O16" s="342" t="s">
        <v>656</v>
      </c>
      <c r="P16" s="355"/>
    </row>
    <row r="17" spans="1:16" s="28" customFormat="1" ht="24.75" customHeight="1">
      <c r="A17" s="26">
        <v>13</v>
      </c>
      <c r="B17" s="24" t="s">
        <v>657</v>
      </c>
      <c r="C17" s="25"/>
      <c r="D17" s="281">
        <v>60000</v>
      </c>
      <c r="E17" s="26"/>
      <c r="F17" s="282" t="s">
        <v>639</v>
      </c>
      <c r="G17" s="25" t="s">
        <v>658</v>
      </c>
      <c r="H17" s="26"/>
      <c r="I17" s="27"/>
      <c r="J17" s="26"/>
      <c r="K17" s="27" t="s">
        <v>570</v>
      </c>
      <c r="L17" s="27" t="s">
        <v>570</v>
      </c>
      <c r="M17" s="27" t="s">
        <v>570</v>
      </c>
      <c r="N17" s="27"/>
      <c r="O17" s="342"/>
      <c r="P17" s="355"/>
    </row>
    <row r="18" spans="1:16" s="28" customFormat="1" ht="24.75" customHeight="1">
      <c r="A18" s="26">
        <v>14</v>
      </c>
      <c r="B18" s="24" t="s">
        <v>659</v>
      </c>
      <c r="C18" s="25">
        <v>2010</v>
      </c>
      <c r="D18" s="281">
        <v>10000</v>
      </c>
      <c r="E18" s="26"/>
      <c r="F18" s="282"/>
      <c r="G18" s="25" t="s">
        <v>660</v>
      </c>
      <c r="H18" s="26"/>
      <c r="I18" s="27"/>
      <c r="J18" s="26"/>
      <c r="K18" s="27" t="s">
        <v>570</v>
      </c>
      <c r="L18" s="27" t="s">
        <v>570</v>
      </c>
      <c r="M18" s="27" t="s">
        <v>570</v>
      </c>
      <c r="N18" s="27"/>
      <c r="O18" s="342"/>
      <c r="P18" s="355"/>
    </row>
    <row r="19" spans="1:16" s="28" customFormat="1" ht="24.75" customHeight="1">
      <c r="A19" s="26">
        <v>15</v>
      </c>
      <c r="B19" s="24" t="s">
        <v>661</v>
      </c>
      <c r="C19" s="25">
        <v>1993</v>
      </c>
      <c r="D19" s="281">
        <v>5517</v>
      </c>
      <c r="E19" s="26"/>
      <c r="F19" s="282" t="s">
        <v>662</v>
      </c>
      <c r="G19" s="25" t="s">
        <v>663</v>
      </c>
      <c r="H19" s="26"/>
      <c r="I19" s="27"/>
      <c r="J19" s="26"/>
      <c r="K19" s="384" t="s">
        <v>571</v>
      </c>
      <c r="L19" s="384"/>
      <c r="M19" s="384"/>
      <c r="N19" s="26"/>
      <c r="O19" s="342"/>
      <c r="P19" s="355"/>
    </row>
    <row r="20" spans="1:15" ht="24.75" customHeight="1">
      <c r="A20" s="26">
        <v>16</v>
      </c>
      <c r="B20" s="24" t="s">
        <v>664</v>
      </c>
      <c r="C20" s="25">
        <v>2007</v>
      </c>
      <c r="D20" s="281">
        <v>2815</v>
      </c>
      <c r="E20" s="31"/>
      <c r="F20" s="282"/>
      <c r="G20" s="25" t="s">
        <v>665</v>
      </c>
      <c r="H20" s="31"/>
      <c r="I20" s="25"/>
      <c r="J20" s="31"/>
      <c r="K20" s="31"/>
      <c r="L20" s="31"/>
      <c r="M20" s="31"/>
      <c r="N20" s="31"/>
      <c r="O20" s="343"/>
    </row>
    <row r="21" spans="1:15" ht="24.75" customHeight="1">
      <c r="A21" s="26">
        <v>17</v>
      </c>
      <c r="B21" s="24" t="s">
        <v>666</v>
      </c>
      <c r="C21" s="25">
        <v>2007</v>
      </c>
      <c r="D21" s="281">
        <v>2815</v>
      </c>
      <c r="E21" s="31"/>
      <c r="F21" s="282"/>
      <c r="G21" s="25" t="s">
        <v>667</v>
      </c>
      <c r="H21" s="31"/>
      <c r="I21" s="25"/>
      <c r="J21" s="31"/>
      <c r="K21" s="31"/>
      <c r="L21" s="31"/>
      <c r="M21" s="31"/>
      <c r="N21" s="31"/>
      <c r="O21" s="343"/>
    </row>
    <row r="22" spans="1:15" ht="24.75" customHeight="1">
      <c r="A22" s="26">
        <v>18</v>
      </c>
      <c r="B22" s="24" t="s">
        <v>668</v>
      </c>
      <c r="C22" s="25">
        <v>2007</v>
      </c>
      <c r="D22" s="281">
        <v>2815</v>
      </c>
      <c r="E22" s="31"/>
      <c r="F22" s="282"/>
      <c r="G22" s="25" t="s">
        <v>669</v>
      </c>
      <c r="H22" s="31"/>
      <c r="I22" s="25"/>
      <c r="J22" s="31"/>
      <c r="K22" s="31"/>
      <c r="L22" s="31"/>
      <c r="M22" s="31"/>
      <c r="N22" s="31"/>
      <c r="O22" s="343"/>
    </row>
    <row r="23" spans="1:15" ht="24.75" customHeight="1">
      <c r="A23" s="26">
        <v>19</v>
      </c>
      <c r="B23" s="24" t="s">
        <v>670</v>
      </c>
      <c r="C23" s="25">
        <v>2010</v>
      </c>
      <c r="D23" s="281">
        <v>3111</v>
      </c>
      <c r="E23" s="31"/>
      <c r="F23" s="282"/>
      <c r="G23" s="25" t="s">
        <v>671</v>
      </c>
      <c r="H23" s="31"/>
      <c r="I23" s="35"/>
      <c r="J23" s="31"/>
      <c r="K23" s="31"/>
      <c r="L23" s="31"/>
      <c r="M23" s="31"/>
      <c r="N23" s="31"/>
      <c r="O23" s="343"/>
    </row>
    <row r="24" spans="1:15" ht="24.75" customHeight="1">
      <c r="A24" s="26">
        <v>20</v>
      </c>
      <c r="B24" s="24" t="s">
        <v>672</v>
      </c>
      <c r="C24" s="25">
        <v>2010</v>
      </c>
      <c r="D24" s="281">
        <v>3111</v>
      </c>
      <c r="E24" s="31"/>
      <c r="F24" s="282"/>
      <c r="G24" s="25" t="s">
        <v>673</v>
      </c>
      <c r="H24" s="31"/>
      <c r="I24" s="35"/>
      <c r="J24" s="31"/>
      <c r="K24" s="31"/>
      <c r="L24" s="31"/>
      <c r="M24" s="31"/>
      <c r="N24" s="31"/>
      <c r="O24" s="343"/>
    </row>
    <row r="25" spans="1:15" ht="24.75" customHeight="1">
      <c r="A25" s="26">
        <v>21</v>
      </c>
      <c r="B25" s="24" t="s">
        <v>670</v>
      </c>
      <c r="C25" s="25">
        <v>2010</v>
      </c>
      <c r="D25" s="281">
        <v>3111</v>
      </c>
      <c r="E25" s="31"/>
      <c r="F25" s="282"/>
      <c r="G25" s="25" t="s">
        <v>674</v>
      </c>
      <c r="H25" s="31"/>
      <c r="I25" s="35"/>
      <c r="J25" s="31"/>
      <c r="K25" s="31"/>
      <c r="L25" s="31"/>
      <c r="M25" s="31"/>
      <c r="N25" s="31"/>
      <c r="O25" s="343"/>
    </row>
    <row r="26" spans="1:15" ht="24.75" customHeight="1">
      <c r="A26" s="26">
        <v>22</v>
      </c>
      <c r="B26" s="24" t="s">
        <v>672</v>
      </c>
      <c r="C26" s="25">
        <v>2010</v>
      </c>
      <c r="D26" s="281">
        <v>3111</v>
      </c>
      <c r="E26" s="31"/>
      <c r="F26" s="282"/>
      <c r="G26" s="25" t="s">
        <v>675</v>
      </c>
      <c r="H26" s="31"/>
      <c r="I26" s="35"/>
      <c r="J26" s="31"/>
      <c r="K26" s="31"/>
      <c r="L26" s="31"/>
      <c r="M26" s="31"/>
      <c r="N26" s="31"/>
      <c r="O26" s="343"/>
    </row>
    <row r="27" spans="1:15" ht="34.5" customHeight="1">
      <c r="A27" s="26">
        <v>23</v>
      </c>
      <c r="B27" s="24" t="s">
        <v>676</v>
      </c>
      <c r="C27" s="25">
        <v>2010</v>
      </c>
      <c r="D27" s="281">
        <v>8226</v>
      </c>
      <c r="E27" s="31"/>
      <c r="F27" s="282"/>
      <c r="G27" s="25" t="s">
        <v>677</v>
      </c>
      <c r="H27" s="31"/>
      <c r="I27" s="35"/>
      <c r="J27" s="31"/>
      <c r="K27" s="31"/>
      <c r="L27" s="31"/>
      <c r="M27" s="31"/>
      <c r="N27" s="31"/>
      <c r="O27" s="343"/>
    </row>
    <row r="28" spans="1:15" ht="24.75" customHeight="1">
      <c r="A28" s="26">
        <v>24</v>
      </c>
      <c r="B28" s="24" t="s">
        <v>678</v>
      </c>
      <c r="C28" s="25">
        <v>2007</v>
      </c>
      <c r="D28" s="281">
        <v>2815</v>
      </c>
      <c r="E28" s="31"/>
      <c r="F28" s="282"/>
      <c r="G28" s="25" t="s">
        <v>679</v>
      </c>
      <c r="H28" s="31"/>
      <c r="I28" s="35"/>
      <c r="J28" s="31"/>
      <c r="K28" s="31"/>
      <c r="L28" s="31"/>
      <c r="M28" s="31"/>
      <c r="N28" s="31"/>
      <c r="O28" s="343"/>
    </row>
    <row r="29" spans="1:15" ht="24.75" customHeight="1">
      <c r="A29" s="26">
        <v>25</v>
      </c>
      <c r="B29" s="24" t="s">
        <v>680</v>
      </c>
      <c r="C29" s="25">
        <v>2007</v>
      </c>
      <c r="D29" s="281">
        <v>2815</v>
      </c>
      <c r="E29" s="31"/>
      <c r="F29" s="282"/>
      <c r="G29" s="25" t="s">
        <v>681</v>
      </c>
      <c r="H29" s="31"/>
      <c r="I29" s="35"/>
      <c r="J29" s="31"/>
      <c r="K29" s="31"/>
      <c r="L29" s="31"/>
      <c r="M29" s="31"/>
      <c r="N29" s="31"/>
      <c r="O29" s="343"/>
    </row>
    <row r="30" spans="1:15" ht="24.75" customHeight="1">
      <c r="A30" s="26">
        <v>26</v>
      </c>
      <c r="B30" s="24" t="s">
        <v>682</v>
      </c>
      <c r="C30" s="25">
        <v>2010</v>
      </c>
      <c r="D30" s="281">
        <v>3111</v>
      </c>
      <c r="E30" s="31"/>
      <c r="F30" s="282"/>
      <c r="G30" s="25" t="s">
        <v>683</v>
      </c>
      <c r="H30" s="31"/>
      <c r="I30" s="35"/>
      <c r="J30" s="31"/>
      <c r="K30" s="31"/>
      <c r="L30" s="31"/>
      <c r="M30" s="31"/>
      <c r="N30" s="31"/>
      <c r="O30" s="343"/>
    </row>
    <row r="31" spans="1:15" ht="24.75" customHeight="1">
      <c r="A31" s="26">
        <v>27</v>
      </c>
      <c r="B31" s="24" t="s">
        <v>684</v>
      </c>
      <c r="C31" s="25">
        <v>2010</v>
      </c>
      <c r="D31" s="281">
        <v>3111</v>
      </c>
      <c r="E31" s="31"/>
      <c r="F31" s="282"/>
      <c r="G31" s="25" t="s">
        <v>685</v>
      </c>
      <c r="H31" s="31"/>
      <c r="I31" s="35"/>
      <c r="J31" s="31"/>
      <c r="K31" s="31"/>
      <c r="L31" s="31"/>
      <c r="M31" s="31"/>
      <c r="N31" s="31"/>
      <c r="O31" s="343"/>
    </row>
    <row r="32" spans="1:15" ht="24.75" customHeight="1">
      <c r="A32" s="26">
        <v>28</v>
      </c>
      <c r="B32" s="24" t="s">
        <v>686</v>
      </c>
      <c r="C32" s="25">
        <v>2014</v>
      </c>
      <c r="D32" s="281">
        <v>4820.37</v>
      </c>
      <c r="E32" s="31"/>
      <c r="F32" s="282"/>
      <c r="G32" s="25" t="s">
        <v>687</v>
      </c>
      <c r="H32" s="31"/>
      <c r="I32" s="35"/>
      <c r="J32" s="31"/>
      <c r="K32" s="31"/>
      <c r="L32" s="31"/>
      <c r="M32" s="31"/>
      <c r="N32" s="31"/>
      <c r="O32" s="343"/>
    </row>
    <row r="33" spans="1:15" ht="24.75" customHeight="1">
      <c r="A33" s="26">
        <v>29</v>
      </c>
      <c r="B33" s="24" t="s">
        <v>688</v>
      </c>
      <c r="C33" s="25">
        <v>2014</v>
      </c>
      <c r="D33" s="281">
        <v>4820.37</v>
      </c>
      <c r="E33" s="31"/>
      <c r="F33" s="282"/>
      <c r="G33" s="25" t="s">
        <v>689</v>
      </c>
      <c r="H33" s="31"/>
      <c r="I33" s="35"/>
      <c r="J33" s="31"/>
      <c r="K33" s="31"/>
      <c r="L33" s="31"/>
      <c r="M33" s="31"/>
      <c r="N33" s="31"/>
      <c r="O33" s="343"/>
    </row>
    <row r="34" spans="1:15" ht="24.75" customHeight="1">
      <c r="A34" s="26">
        <v>30</v>
      </c>
      <c r="B34" s="24" t="s">
        <v>690</v>
      </c>
      <c r="C34" s="25">
        <v>2014</v>
      </c>
      <c r="D34" s="281">
        <v>5000</v>
      </c>
      <c r="E34" s="31"/>
      <c r="F34" s="282"/>
      <c r="G34" s="25" t="s">
        <v>691</v>
      </c>
      <c r="H34" s="31"/>
      <c r="I34" s="35"/>
      <c r="J34" s="31"/>
      <c r="K34" s="31"/>
      <c r="L34" s="31"/>
      <c r="M34" s="31"/>
      <c r="N34" s="31"/>
      <c r="O34" s="343"/>
    </row>
    <row r="35" spans="1:15" ht="24.75" customHeight="1">
      <c r="A35" s="26">
        <v>31</v>
      </c>
      <c r="B35" s="24" t="s">
        <v>692</v>
      </c>
      <c r="C35" s="25">
        <v>2014</v>
      </c>
      <c r="D35" s="281">
        <v>5000</v>
      </c>
      <c r="E35" s="31"/>
      <c r="F35" s="282"/>
      <c r="G35" s="25" t="s">
        <v>693</v>
      </c>
      <c r="H35" s="31"/>
      <c r="I35" s="35"/>
      <c r="J35" s="31"/>
      <c r="K35" s="31"/>
      <c r="L35" s="31"/>
      <c r="M35" s="31"/>
      <c r="N35" s="31"/>
      <c r="O35" s="343"/>
    </row>
    <row r="36" spans="1:15" ht="24.75" customHeight="1">
      <c r="A36" s="26">
        <v>32</v>
      </c>
      <c r="B36" s="24" t="s">
        <v>694</v>
      </c>
      <c r="C36" s="25">
        <v>2006</v>
      </c>
      <c r="D36" s="281">
        <v>10259.99</v>
      </c>
      <c r="E36" s="31"/>
      <c r="F36" s="283"/>
      <c r="G36" s="25" t="s">
        <v>695</v>
      </c>
      <c r="H36" s="31"/>
      <c r="I36" s="35"/>
      <c r="J36" s="31"/>
      <c r="K36" s="31"/>
      <c r="L36" s="31"/>
      <c r="M36" s="31"/>
      <c r="N36" s="31"/>
      <c r="O36" s="343"/>
    </row>
    <row r="37" spans="1:15" ht="24.75" customHeight="1">
      <c r="A37" s="26">
        <v>33</v>
      </c>
      <c r="B37" s="24" t="s">
        <v>696</v>
      </c>
      <c r="C37" s="25">
        <v>2010</v>
      </c>
      <c r="D37" s="281">
        <v>6300</v>
      </c>
      <c r="E37" s="31"/>
      <c r="F37" s="283"/>
      <c r="G37" s="25" t="s">
        <v>660</v>
      </c>
      <c r="H37" s="31"/>
      <c r="I37" s="35"/>
      <c r="J37" s="31"/>
      <c r="K37" s="31"/>
      <c r="L37" s="31"/>
      <c r="M37" s="31"/>
      <c r="N37" s="31"/>
      <c r="O37" s="343"/>
    </row>
    <row r="38" spans="1:15" ht="36" customHeight="1">
      <c r="A38" s="26">
        <v>34</v>
      </c>
      <c r="B38" s="24" t="s">
        <v>697</v>
      </c>
      <c r="C38" s="25">
        <v>2010</v>
      </c>
      <c r="D38" s="281">
        <v>3812.5</v>
      </c>
      <c r="E38" s="31"/>
      <c r="F38" s="283"/>
      <c r="G38" s="25" t="s">
        <v>660</v>
      </c>
      <c r="H38" s="31"/>
      <c r="I38" s="35"/>
      <c r="J38" s="31"/>
      <c r="K38" s="31"/>
      <c r="L38" s="31"/>
      <c r="M38" s="31"/>
      <c r="N38" s="31"/>
      <c r="O38" s="343"/>
    </row>
    <row r="39" spans="1:15" ht="43.5" customHeight="1">
      <c r="A39" s="26">
        <v>35</v>
      </c>
      <c r="B39" s="24" t="s">
        <v>698</v>
      </c>
      <c r="C39" s="25">
        <v>2011</v>
      </c>
      <c r="D39" s="281">
        <v>39716</v>
      </c>
      <c r="E39" s="31"/>
      <c r="F39" s="282"/>
      <c r="G39" s="376" t="s">
        <v>699</v>
      </c>
      <c r="H39" s="31"/>
      <c r="I39" s="35"/>
      <c r="J39" s="31"/>
      <c r="K39" s="31"/>
      <c r="L39" s="31"/>
      <c r="M39" s="31"/>
      <c r="N39" s="31"/>
      <c r="O39" s="343"/>
    </row>
    <row r="40" spans="1:15" ht="34.5" customHeight="1">
      <c r="A40" s="26">
        <v>36</v>
      </c>
      <c r="B40" s="24" t="s">
        <v>700</v>
      </c>
      <c r="C40" s="25">
        <v>2011</v>
      </c>
      <c r="D40" s="281">
        <v>32841</v>
      </c>
      <c r="E40" s="31"/>
      <c r="F40" s="282"/>
      <c r="G40" s="376"/>
      <c r="H40" s="31"/>
      <c r="I40" s="35"/>
      <c r="J40" s="31"/>
      <c r="K40" s="31"/>
      <c r="L40" s="31"/>
      <c r="M40" s="31"/>
      <c r="N40" s="31"/>
      <c r="O40" s="343"/>
    </row>
    <row r="41" spans="1:15" ht="24.75" customHeight="1">
      <c r="A41" s="26">
        <v>37</v>
      </c>
      <c r="B41" s="24" t="s">
        <v>701</v>
      </c>
      <c r="C41" s="25">
        <v>2011</v>
      </c>
      <c r="D41" s="281">
        <v>91020</v>
      </c>
      <c r="E41" s="31"/>
      <c r="F41" s="282"/>
      <c r="G41" s="376"/>
      <c r="H41" s="31"/>
      <c r="I41" s="7"/>
      <c r="J41" s="31"/>
      <c r="K41" s="31"/>
      <c r="L41" s="31"/>
      <c r="M41" s="31"/>
      <c r="N41" s="31"/>
      <c r="O41" s="343"/>
    </row>
    <row r="42" spans="1:15" ht="52.5" customHeight="1">
      <c r="A42" s="26">
        <v>38</v>
      </c>
      <c r="B42" s="36" t="s">
        <v>702</v>
      </c>
      <c r="C42" s="25">
        <v>2011</v>
      </c>
      <c r="D42" s="281">
        <v>898205.04</v>
      </c>
      <c r="E42" s="31"/>
      <c r="F42" s="282"/>
      <c r="G42" s="376"/>
      <c r="H42" s="31"/>
      <c r="I42" s="7"/>
      <c r="J42" s="31"/>
      <c r="K42" s="31"/>
      <c r="L42" s="31"/>
      <c r="M42" s="31"/>
      <c r="N42" s="31"/>
      <c r="O42" s="343"/>
    </row>
    <row r="43" spans="1:15" ht="24.75" customHeight="1">
      <c r="A43" s="26">
        <v>39</v>
      </c>
      <c r="B43" s="24" t="s">
        <v>703</v>
      </c>
      <c r="C43" s="25">
        <v>2012</v>
      </c>
      <c r="D43" s="281">
        <v>4305</v>
      </c>
      <c r="E43" s="31"/>
      <c r="F43" s="282"/>
      <c r="G43" s="25" t="s">
        <v>704</v>
      </c>
      <c r="H43" s="31"/>
      <c r="I43" s="35"/>
      <c r="J43" s="31"/>
      <c r="K43" s="31"/>
      <c r="L43" s="31"/>
      <c r="M43" s="31"/>
      <c r="N43" s="31"/>
      <c r="O43" s="343"/>
    </row>
    <row r="44" spans="1:15" ht="24.75" customHeight="1">
      <c r="A44" s="26">
        <v>40</v>
      </c>
      <c r="B44" s="24" t="s">
        <v>705</v>
      </c>
      <c r="C44" s="25">
        <v>2012</v>
      </c>
      <c r="D44" s="281">
        <v>3498.12</v>
      </c>
      <c r="E44" s="31"/>
      <c r="F44" s="282"/>
      <c r="G44" s="25" t="s">
        <v>706</v>
      </c>
      <c r="H44" s="31"/>
      <c r="I44" s="35"/>
      <c r="J44" s="31"/>
      <c r="K44" s="31"/>
      <c r="L44" s="31"/>
      <c r="M44" s="31"/>
      <c r="N44" s="31"/>
      <c r="O44" s="343"/>
    </row>
    <row r="45" spans="1:15" ht="24.75" customHeight="1">
      <c r="A45" s="26">
        <v>41</v>
      </c>
      <c r="B45" s="24" t="s">
        <v>707</v>
      </c>
      <c r="C45" s="25">
        <v>2012</v>
      </c>
      <c r="D45" s="281">
        <v>3498.12</v>
      </c>
      <c r="E45" s="31"/>
      <c r="F45" s="282"/>
      <c r="G45" s="25" t="s">
        <v>708</v>
      </c>
      <c r="H45" s="31"/>
      <c r="I45" s="25"/>
      <c r="J45" s="31"/>
      <c r="K45" s="31"/>
      <c r="L45" s="31"/>
      <c r="M45" s="31"/>
      <c r="N45" s="31"/>
      <c r="O45" s="343"/>
    </row>
    <row r="46" spans="1:15" ht="24.75" customHeight="1">
      <c r="A46" s="26">
        <v>42</v>
      </c>
      <c r="B46" s="24" t="s">
        <v>709</v>
      </c>
      <c r="C46" s="25">
        <v>2012</v>
      </c>
      <c r="D46" s="281">
        <v>3197.51</v>
      </c>
      <c r="E46" s="31"/>
      <c r="F46" s="282"/>
      <c r="G46" s="25" t="s">
        <v>710</v>
      </c>
      <c r="H46" s="31"/>
      <c r="I46" s="25"/>
      <c r="J46" s="31"/>
      <c r="K46" s="31"/>
      <c r="L46" s="31"/>
      <c r="M46" s="31"/>
      <c r="N46" s="31"/>
      <c r="O46" s="343"/>
    </row>
    <row r="47" spans="1:15" ht="24.75" customHeight="1">
      <c r="A47" s="26">
        <v>43</v>
      </c>
      <c r="B47" s="24" t="s">
        <v>711</v>
      </c>
      <c r="C47" s="25">
        <v>2012</v>
      </c>
      <c r="D47" s="281">
        <v>3197.51</v>
      </c>
      <c r="E47" s="31"/>
      <c r="F47" s="282"/>
      <c r="G47" s="25" t="s">
        <v>712</v>
      </c>
      <c r="H47" s="31"/>
      <c r="I47" s="25"/>
      <c r="J47" s="31"/>
      <c r="K47" s="31"/>
      <c r="L47" s="31"/>
      <c r="M47" s="31"/>
      <c r="N47" s="31"/>
      <c r="O47" s="343"/>
    </row>
    <row r="48" spans="1:15" ht="39" customHeight="1">
      <c r="A48" s="26">
        <v>44</v>
      </c>
      <c r="B48" s="24" t="s">
        <v>713</v>
      </c>
      <c r="C48" s="25">
        <v>2000</v>
      </c>
      <c r="D48" s="281">
        <v>2000</v>
      </c>
      <c r="E48" s="31"/>
      <c r="F48" s="282"/>
      <c r="G48" s="25" t="s">
        <v>708</v>
      </c>
      <c r="H48" s="31"/>
      <c r="I48" s="25"/>
      <c r="J48" s="31"/>
      <c r="K48" s="31"/>
      <c r="L48" s="31"/>
      <c r="M48" s="31"/>
      <c r="N48" s="31"/>
      <c r="O48" s="343"/>
    </row>
    <row r="49" spans="1:15" ht="24.75" customHeight="1">
      <c r="A49" s="26">
        <v>45</v>
      </c>
      <c r="B49" s="24" t="s">
        <v>714</v>
      </c>
      <c r="C49" s="25">
        <v>2013</v>
      </c>
      <c r="D49" s="281">
        <v>5365.26</v>
      </c>
      <c r="E49" s="31"/>
      <c r="F49" s="282"/>
      <c r="G49" s="25" t="s">
        <v>715</v>
      </c>
      <c r="H49" s="31"/>
      <c r="I49" s="25"/>
      <c r="J49" s="31"/>
      <c r="K49" s="31"/>
      <c r="L49" s="31"/>
      <c r="M49" s="31"/>
      <c r="N49" s="31"/>
      <c r="O49" s="343"/>
    </row>
    <row r="50" spans="1:15" ht="28.5" customHeight="1">
      <c r="A50" s="26">
        <v>46</v>
      </c>
      <c r="B50" s="24" t="s">
        <v>716</v>
      </c>
      <c r="C50" s="25">
        <v>2013</v>
      </c>
      <c r="D50" s="281">
        <v>12200</v>
      </c>
      <c r="E50" s="31"/>
      <c r="F50" s="282"/>
      <c r="G50" s="25" t="s">
        <v>717</v>
      </c>
      <c r="H50" s="31"/>
      <c r="I50" s="25"/>
      <c r="J50" s="31"/>
      <c r="K50" s="31"/>
      <c r="L50" s="31"/>
      <c r="M50" s="31"/>
      <c r="N50" s="31"/>
      <c r="O50" s="343"/>
    </row>
    <row r="51" spans="1:15" ht="24.75" customHeight="1">
      <c r="A51" s="26">
        <v>47</v>
      </c>
      <c r="B51" s="24" t="s">
        <v>718</v>
      </c>
      <c r="C51" s="25">
        <v>2014</v>
      </c>
      <c r="D51" s="281">
        <v>14250</v>
      </c>
      <c r="E51" s="31"/>
      <c r="F51" s="282"/>
      <c r="G51" s="25" t="s">
        <v>717</v>
      </c>
      <c r="H51" s="31"/>
      <c r="I51" s="25"/>
      <c r="J51" s="31"/>
      <c r="K51" s="31"/>
      <c r="L51" s="31"/>
      <c r="M51" s="31"/>
      <c r="N51" s="31"/>
      <c r="O51" s="343"/>
    </row>
    <row r="52" spans="1:15" ht="24.75" customHeight="1">
      <c r="A52" s="26">
        <v>48</v>
      </c>
      <c r="B52" s="24" t="s">
        <v>719</v>
      </c>
      <c r="C52" s="25">
        <v>2014</v>
      </c>
      <c r="D52" s="281">
        <v>5000</v>
      </c>
      <c r="E52" s="31"/>
      <c r="F52" s="282"/>
      <c r="G52" s="25" t="s">
        <v>720</v>
      </c>
      <c r="H52" s="31"/>
      <c r="I52" s="25"/>
      <c r="J52" s="31"/>
      <c r="K52" s="31"/>
      <c r="L52" s="31"/>
      <c r="M52" s="31"/>
      <c r="N52" s="31"/>
      <c r="O52" s="343"/>
    </row>
    <row r="53" spans="1:15" ht="24.75" customHeight="1">
      <c r="A53" s="26">
        <v>49</v>
      </c>
      <c r="B53" s="24" t="s">
        <v>721</v>
      </c>
      <c r="C53" s="25">
        <v>2013</v>
      </c>
      <c r="D53" s="281">
        <v>3690</v>
      </c>
      <c r="E53" s="31"/>
      <c r="F53" s="282"/>
      <c r="G53" s="25" t="s">
        <v>722</v>
      </c>
      <c r="H53" s="31"/>
      <c r="I53" s="25"/>
      <c r="J53" s="31"/>
      <c r="K53" s="31"/>
      <c r="L53" s="31"/>
      <c r="M53" s="31"/>
      <c r="N53" s="31"/>
      <c r="O53" s="343"/>
    </row>
    <row r="54" spans="1:15" ht="28.5" customHeight="1">
      <c r="A54" s="26">
        <v>50</v>
      </c>
      <c r="B54" s="24" t="s">
        <v>723</v>
      </c>
      <c r="C54" s="25">
        <v>2013</v>
      </c>
      <c r="D54" s="281">
        <v>3690</v>
      </c>
      <c r="E54" s="31"/>
      <c r="F54" s="282"/>
      <c r="G54" s="25" t="s">
        <v>724</v>
      </c>
      <c r="H54" s="31"/>
      <c r="I54" s="25"/>
      <c r="J54" s="31"/>
      <c r="K54" s="31"/>
      <c r="L54" s="31"/>
      <c r="M54" s="31"/>
      <c r="N54" s="31"/>
      <c r="O54" s="343"/>
    </row>
    <row r="55" spans="1:15" ht="103.5" customHeight="1">
      <c r="A55" s="26">
        <v>51</v>
      </c>
      <c r="B55" s="24" t="s">
        <v>725</v>
      </c>
      <c r="C55" s="25">
        <v>2013</v>
      </c>
      <c r="D55" s="281">
        <v>76230.96</v>
      </c>
      <c r="E55" s="31"/>
      <c r="F55" s="282"/>
      <c r="G55" s="25" t="s">
        <v>726</v>
      </c>
      <c r="H55" s="31"/>
      <c r="I55" s="25"/>
      <c r="J55" s="31"/>
      <c r="K55" s="31"/>
      <c r="L55" s="31"/>
      <c r="M55" s="31"/>
      <c r="N55" s="31"/>
      <c r="O55" s="343"/>
    </row>
    <row r="56" spans="1:15" ht="37.5" customHeight="1">
      <c r="A56" s="26">
        <v>52</v>
      </c>
      <c r="B56" s="24" t="s">
        <v>727</v>
      </c>
      <c r="C56" s="25" t="s">
        <v>728</v>
      </c>
      <c r="D56" s="281">
        <v>20000</v>
      </c>
      <c r="E56" s="31"/>
      <c r="F56" s="282"/>
      <c r="G56" s="25" t="s">
        <v>729</v>
      </c>
      <c r="H56" s="31"/>
      <c r="I56" s="25"/>
      <c r="J56" s="31"/>
      <c r="K56" s="31"/>
      <c r="L56" s="31"/>
      <c r="M56" s="31"/>
      <c r="N56" s="31"/>
      <c r="O56" s="343"/>
    </row>
    <row r="57" spans="1:15" ht="28.5" customHeight="1">
      <c r="A57" s="26">
        <v>53</v>
      </c>
      <c r="B57" s="24" t="s">
        <v>730</v>
      </c>
      <c r="C57" s="25" t="s">
        <v>731</v>
      </c>
      <c r="D57" s="281">
        <v>8674</v>
      </c>
      <c r="E57" s="31"/>
      <c r="F57" s="282"/>
      <c r="G57" s="25" t="s">
        <v>732</v>
      </c>
      <c r="H57" s="31"/>
      <c r="I57" s="25"/>
      <c r="J57" s="31"/>
      <c r="K57" s="31"/>
      <c r="L57" s="31"/>
      <c r="M57" s="31"/>
      <c r="N57" s="31"/>
      <c r="O57" s="343"/>
    </row>
    <row r="58" spans="1:15" ht="29.25" customHeight="1">
      <c r="A58" s="26">
        <v>54</v>
      </c>
      <c r="B58" s="24" t="s">
        <v>368</v>
      </c>
      <c r="C58" s="25" t="s">
        <v>369</v>
      </c>
      <c r="D58" s="281">
        <v>2500</v>
      </c>
      <c r="E58" s="31"/>
      <c r="F58" s="282"/>
      <c r="G58" s="25" t="s">
        <v>370</v>
      </c>
      <c r="H58" s="31"/>
      <c r="I58" s="25"/>
      <c r="J58" s="31"/>
      <c r="K58" s="31"/>
      <c r="L58" s="31"/>
      <c r="M58" s="31"/>
      <c r="N58" s="31"/>
      <c r="O58" s="343"/>
    </row>
    <row r="59" spans="1:15" ht="24.75" customHeight="1">
      <c r="A59" s="26">
        <v>55</v>
      </c>
      <c r="B59" s="24" t="s">
        <v>733</v>
      </c>
      <c r="C59" s="25">
        <v>2014</v>
      </c>
      <c r="D59" s="281">
        <v>30000</v>
      </c>
      <c r="E59" s="31"/>
      <c r="F59" s="282"/>
      <c r="G59" s="25" t="s">
        <v>734</v>
      </c>
      <c r="H59" s="31"/>
      <c r="I59" s="25"/>
      <c r="J59" s="31"/>
      <c r="K59" s="31"/>
      <c r="L59" s="31"/>
      <c r="M59" s="31"/>
      <c r="N59" s="31"/>
      <c r="O59" s="343"/>
    </row>
    <row r="60" spans="1:15" ht="28.5" customHeight="1">
      <c r="A60" s="26">
        <v>56</v>
      </c>
      <c r="B60" s="24" t="s">
        <v>372</v>
      </c>
      <c r="C60" s="25" t="s">
        <v>373</v>
      </c>
      <c r="D60" s="281">
        <v>12000</v>
      </c>
      <c r="E60" s="31"/>
      <c r="F60" s="282"/>
      <c r="G60" s="25" t="s">
        <v>374</v>
      </c>
      <c r="H60" s="31"/>
      <c r="I60" s="25"/>
      <c r="J60" s="31"/>
      <c r="K60" s="31"/>
      <c r="L60" s="31"/>
      <c r="M60" s="31"/>
      <c r="N60" s="31"/>
      <c r="O60" s="343"/>
    </row>
    <row r="61" spans="1:15" ht="24.75" customHeight="1">
      <c r="A61" s="31"/>
      <c r="B61" s="8" t="s">
        <v>587</v>
      </c>
      <c r="C61" s="286"/>
      <c r="D61" s="337">
        <f>SUM(D5:D60)</f>
        <v>4767189.180000001</v>
      </c>
      <c r="E61" s="287"/>
      <c r="F61" s="31"/>
      <c r="G61" s="31"/>
      <c r="H61" s="31"/>
      <c r="I61" s="25"/>
      <c r="J61" s="31"/>
      <c r="K61" s="31"/>
      <c r="L61" s="31"/>
      <c r="M61" s="31"/>
      <c r="N61" s="31"/>
      <c r="O61" s="343"/>
    </row>
    <row r="62" spans="1:16" s="261" customFormat="1" ht="34.5" customHeight="1">
      <c r="A62" s="284">
        <v>2</v>
      </c>
      <c r="B62" s="373" t="s">
        <v>955</v>
      </c>
      <c r="C62" s="374"/>
      <c r="D62" s="374"/>
      <c r="E62" s="374"/>
      <c r="F62" s="374"/>
      <c r="G62" s="374"/>
      <c r="H62" s="374"/>
      <c r="I62" s="374"/>
      <c r="J62" s="375"/>
      <c r="K62" s="390" t="s">
        <v>956</v>
      </c>
      <c r="L62" s="390"/>
      <c r="M62" s="390"/>
      <c r="N62" s="390"/>
      <c r="O62" s="344"/>
      <c r="P62" s="354"/>
    </row>
    <row r="63" spans="1:16" s="28" customFormat="1" ht="24.75" customHeight="1">
      <c r="A63" s="25">
        <v>1</v>
      </c>
      <c r="B63" s="24" t="s">
        <v>957</v>
      </c>
      <c r="C63" s="25" t="s">
        <v>958</v>
      </c>
      <c r="D63" s="314">
        <v>1011997.48</v>
      </c>
      <c r="E63" s="33"/>
      <c r="F63" s="43" t="s">
        <v>959</v>
      </c>
      <c r="G63" s="25" t="s">
        <v>954</v>
      </c>
      <c r="H63" s="26"/>
      <c r="I63" s="27"/>
      <c r="J63" s="26"/>
      <c r="K63" s="27" t="s">
        <v>570</v>
      </c>
      <c r="L63" s="27" t="s">
        <v>570</v>
      </c>
      <c r="M63" s="27" t="s">
        <v>570</v>
      </c>
      <c r="N63" s="27"/>
      <c r="O63" s="342"/>
      <c r="P63" s="355"/>
    </row>
    <row r="64" spans="1:16" s="28" customFormat="1" ht="24.75" customHeight="1">
      <c r="A64" s="25">
        <v>2</v>
      </c>
      <c r="B64" s="24" t="s">
        <v>960</v>
      </c>
      <c r="C64" s="25" t="s">
        <v>958</v>
      </c>
      <c r="D64" s="33">
        <v>106982.25</v>
      </c>
      <c r="E64" s="33"/>
      <c r="F64" s="25"/>
      <c r="G64" s="25" t="s">
        <v>954</v>
      </c>
      <c r="H64" s="26"/>
      <c r="I64" s="27"/>
      <c r="J64" s="26"/>
      <c r="K64" s="27" t="s">
        <v>570</v>
      </c>
      <c r="L64" s="27" t="s">
        <v>570</v>
      </c>
      <c r="M64" s="27" t="s">
        <v>570</v>
      </c>
      <c r="N64" s="27"/>
      <c r="O64" s="342"/>
      <c r="P64" s="355"/>
    </row>
    <row r="65" spans="1:16" s="28" customFormat="1" ht="32.25" customHeight="1">
      <c r="A65" s="25">
        <v>3</v>
      </c>
      <c r="B65" s="24" t="s">
        <v>961</v>
      </c>
      <c r="C65" s="25" t="s">
        <v>962</v>
      </c>
      <c r="D65" s="33">
        <v>136430.81</v>
      </c>
      <c r="E65" s="33"/>
      <c r="F65" s="25" t="s">
        <v>639</v>
      </c>
      <c r="G65" s="25" t="s">
        <v>954</v>
      </c>
      <c r="H65" s="26"/>
      <c r="I65" s="27"/>
      <c r="J65" s="26"/>
      <c r="K65" s="27" t="s">
        <v>570</v>
      </c>
      <c r="L65" s="27" t="s">
        <v>570</v>
      </c>
      <c r="M65" s="27" t="s">
        <v>570</v>
      </c>
      <c r="N65" s="27"/>
      <c r="O65" s="342"/>
      <c r="P65" s="355"/>
    </row>
    <row r="66" spans="1:16" s="28" customFormat="1" ht="24.75" customHeight="1">
      <c r="A66" s="25">
        <v>4</v>
      </c>
      <c r="B66" s="24" t="s">
        <v>963</v>
      </c>
      <c r="C66" s="25">
        <v>2007</v>
      </c>
      <c r="D66" s="33">
        <v>23745.65</v>
      </c>
      <c r="E66" s="33"/>
      <c r="F66" s="25" t="s">
        <v>964</v>
      </c>
      <c r="G66" s="25" t="s">
        <v>954</v>
      </c>
      <c r="H66" s="26"/>
      <c r="I66" s="27"/>
      <c r="J66" s="26"/>
      <c r="K66" s="27" t="s">
        <v>570</v>
      </c>
      <c r="L66" s="27" t="s">
        <v>570</v>
      </c>
      <c r="M66" s="27" t="s">
        <v>570</v>
      </c>
      <c r="N66" s="27"/>
      <c r="O66" s="342"/>
      <c r="P66" s="355"/>
    </row>
    <row r="67" spans="1:16" s="28" customFormat="1" ht="24.75" customHeight="1">
      <c r="A67" s="25">
        <v>5</v>
      </c>
      <c r="B67" s="24" t="s">
        <v>965</v>
      </c>
      <c r="C67" s="25">
        <v>2008</v>
      </c>
      <c r="D67" s="33">
        <v>56998.92</v>
      </c>
      <c r="E67" s="33"/>
      <c r="F67" s="25"/>
      <c r="G67" s="25" t="s">
        <v>954</v>
      </c>
      <c r="H67" s="26"/>
      <c r="I67" s="27"/>
      <c r="J67" s="26"/>
      <c r="K67" s="27" t="s">
        <v>570</v>
      </c>
      <c r="L67" s="27" t="s">
        <v>570</v>
      </c>
      <c r="M67" s="27" t="s">
        <v>570</v>
      </c>
      <c r="N67" s="27"/>
      <c r="O67" s="342"/>
      <c r="P67" s="355"/>
    </row>
    <row r="68" spans="1:16" s="28" customFormat="1" ht="24.75" customHeight="1">
      <c r="A68" s="25">
        <v>6</v>
      </c>
      <c r="B68" s="24" t="s">
        <v>966</v>
      </c>
      <c r="C68" s="25" t="s">
        <v>967</v>
      </c>
      <c r="D68" s="33">
        <v>75000</v>
      </c>
      <c r="E68" s="33"/>
      <c r="F68" s="25"/>
      <c r="G68" s="25" t="s">
        <v>954</v>
      </c>
      <c r="H68" s="26"/>
      <c r="I68" s="27"/>
      <c r="J68" s="26"/>
      <c r="K68" s="27" t="s">
        <v>570</v>
      </c>
      <c r="L68" s="27" t="s">
        <v>570</v>
      </c>
      <c r="M68" s="27" t="s">
        <v>570</v>
      </c>
      <c r="N68" s="27"/>
      <c r="O68" s="342"/>
      <c r="P68" s="355"/>
    </row>
    <row r="69" spans="1:16" s="28" customFormat="1" ht="24.75" customHeight="1">
      <c r="A69" s="25">
        <v>7</v>
      </c>
      <c r="B69" s="24" t="s">
        <v>968</v>
      </c>
      <c r="C69" s="25">
        <v>2009</v>
      </c>
      <c r="D69" s="33">
        <v>122960.03</v>
      </c>
      <c r="E69" s="33"/>
      <c r="F69" s="25"/>
      <c r="G69" s="25" t="s">
        <v>954</v>
      </c>
      <c r="H69" s="26"/>
      <c r="I69" s="27"/>
      <c r="J69" s="26"/>
      <c r="K69" s="27" t="s">
        <v>570</v>
      </c>
      <c r="L69" s="27" t="s">
        <v>570</v>
      </c>
      <c r="M69" s="27" t="s">
        <v>570</v>
      </c>
      <c r="N69" s="27"/>
      <c r="O69" s="342"/>
      <c r="P69" s="355"/>
    </row>
    <row r="70" spans="1:16" s="28" customFormat="1" ht="24.75" customHeight="1">
      <c r="A70" s="25">
        <v>8</v>
      </c>
      <c r="B70" s="24" t="s">
        <v>969</v>
      </c>
      <c r="C70" s="25" t="s">
        <v>970</v>
      </c>
      <c r="D70" s="33">
        <v>85433.57</v>
      </c>
      <c r="E70" s="33"/>
      <c r="F70" s="25"/>
      <c r="G70" s="26" t="s">
        <v>954</v>
      </c>
      <c r="H70" s="26"/>
      <c r="I70" s="27"/>
      <c r="J70" s="26"/>
      <c r="K70" s="27" t="s">
        <v>570</v>
      </c>
      <c r="L70" s="27" t="s">
        <v>570</v>
      </c>
      <c r="M70" s="27" t="s">
        <v>570</v>
      </c>
      <c r="N70" s="27"/>
      <c r="O70" s="342"/>
      <c r="P70" s="355"/>
    </row>
    <row r="71" spans="1:16" s="22" customFormat="1" ht="29.25" customHeight="1">
      <c r="A71" s="25"/>
      <c r="B71" s="11" t="s">
        <v>587</v>
      </c>
      <c r="C71" s="12"/>
      <c r="D71" s="48">
        <f>SUM(D63:D70)</f>
        <v>1619548.71</v>
      </c>
      <c r="E71" s="48"/>
      <c r="F71" s="9"/>
      <c r="G71" s="6"/>
      <c r="H71" s="6"/>
      <c r="I71" s="21"/>
      <c r="J71" s="6"/>
      <c r="K71" s="21"/>
      <c r="L71" s="21"/>
      <c r="M71" s="21"/>
      <c r="N71" s="21"/>
      <c r="O71" s="345"/>
      <c r="P71" s="356"/>
    </row>
    <row r="72" spans="1:16" s="261" customFormat="1" ht="34.5" customHeight="1">
      <c r="A72" s="284">
        <v>3</v>
      </c>
      <c r="B72" s="373" t="s">
        <v>992</v>
      </c>
      <c r="C72" s="374"/>
      <c r="D72" s="374"/>
      <c r="E72" s="374"/>
      <c r="F72" s="374"/>
      <c r="G72" s="374"/>
      <c r="H72" s="374"/>
      <c r="I72" s="374"/>
      <c r="J72" s="375"/>
      <c r="K72" s="377" t="s">
        <v>993</v>
      </c>
      <c r="L72" s="377"/>
      <c r="M72" s="377"/>
      <c r="N72" s="377"/>
      <c r="O72" s="341"/>
      <c r="P72" s="354"/>
    </row>
    <row r="73" spans="1:16" s="28" customFormat="1" ht="38.25">
      <c r="A73" s="25">
        <v>1</v>
      </c>
      <c r="B73" s="24" t="s">
        <v>994</v>
      </c>
      <c r="C73" s="25">
        <v>1922</v>
      </c>
      <c r="D73" s="33">
        <v>553394</v>
      </c>
      <c r="E73" s="33"/>
      <c r="F73" s="43" t="s">
        <v>995</v>
      </c>
      <c r="G73" s="25" t="s">
        <v>996</v>
      </c>
      <c r="H73" s="26">
        <v>436</v>
      </c>
      <c r="I73" s="27"/>
      <c r="J73" s="26"/>
      <c r="K73" s="27" t="s">
        <v>997</v>
      </c>
      <c r="L73" s="27" t="s">
        <v>997</v>
      </c>
      <c r="M73" s="27" t="s">
        <v>998</v>
      </c>
      <c r="N73" s="27"/>
      <c r="O73" s="342" t="s">
        <v>625</v>
      </c>
      <c r="P73" s="355"/>
    </row>
    <row r="74" spans="1:16" s="28" customFormat="1" ht="57" customHeight="1">
      <c r="A74" s="25">
        <v>2</v>
      </c>
      <c r="B74" s="24" t="s">
        <v>999</v>
      </c>
      <c r="C74" s="25"/>
      <c r="D74" s="33">
        <v>224434</v>
      </c>
      <c r="E74" s="33"/>
      <c r="F74" s="25" t="s">
        <v>1000</v>
      </c>
      <c r="G74" s="25" t="s">
        <v>996</v>
      </c>
      <c r="H74" s="26">
        <v>12</v>
      </c>
      <c r="I74" s="27"/>
      <c r="J74" s="26"/>
      <c r="K74" s="27" t="s">
        <v>1001</v>
      </c>
      <c r="L74" s="27" t="s">
        <v>1001</v>
      </c>
      <c r="M74" s="27" t="s">
        <v>998</v>
      </c>
      <c r="N74" s="27"/>
      <c r="O74" s="342" t="s">
        <v>625</v>
      </c>
      <c r="P74" s="355"/>
    </row>
    <row r="75" spans="1:16" s="20" customFormat="1" ht="27.75" customHeight="1">
      <c r="A75" s="285"/>
      <c r="B75" s="11" t="s">
        <v>587</v>
      </c>
      <c r="C75" s="12"/>
      <c r="D75" s="48">
        <f>D73+D74</f>
        <v>777828</v>
      </c>
      <c r="E75" s="48"/>
      <c r="F75" s="12"/>
      <c r="G75" s="12"/>
      <c r="H75" s="17"/>
      <c r="I75" s="19"/>
      <c r="J75" s="17"/>
      <c r="K75" s="19"/>
      <c r="L75" s="19"/>
      <c r="M75" s="19"/>
      <c r="N75" s="19"/>
      <c r="O75" s="346"/>
      <c r="P75" s="357"/>
    </row>
    <row r="76" spans="1:16" s="261" customFormat="1" ht="34.5" customHeight="1">
      <c r="A76" s="284">
        <v>4</v>
      </c>
      <c r="B76" s="373" t="s">
        <v>1015</v>
      </c>
      <c r="C76" s="374"/>
      <c r="D76" s="374"/>
      <c r="E76" s="374"/>
      <c r="F76" s="374"/>
      <c r="G76" s="374"/>
      <c r="H76" s="374"/>
      <c r="I76" s="374"/>
      <c r="J76" s="375"/>
      <c r="K76" s="377" t="s">
        <v>1016</v>
      </c>
      <c r="L76" s="377"/>
      <c r="M76" s="377"/>
      <c r="N76" s="377"/>
      <c r="O76" s="341"/>
      <c r="P76" s="354"/>
    </row>
    <row r="77" spans="1:256" ht="22.5" customHeight="1">
      <c r="A77" s="25">
        <v>1</v>
      </c>
      <c r="B77" s="24" t="s">
        <v>1017</v>
      </c>
      <c r="C77" s="25"/>
      <c r="D77" s="33"/>
      <c r="E77" s="33"/>
      <c r="F77" s="43"/>
      <c r="G77" s="25"/>
      <c r="H77" s="26"/>
      <c r="I77" s="27"/>
      <c r="J77" s="26"/>
      <c r="K77" s="27" t="s">
        <v>570</v>
      </c>
      <c r="L77" s="27" t="s">
        <v>570</v>
      </c>
      <c r="M77" s="27" t="s">
        <v>570</v>
      </c>
      <c r="N77" s="27"/>
      <c r="O77" s="342"/>
      <c r="P77" s="355"/>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c r="IT77" s="28"/>
      <c r="IU77" s="28"/>
      <c r="IV77" s="28"/>
    </row>
    <row r="78" spans="1:16" s="261" customFormat="1" ht="34.5" customHeight="1">
      <c r="A78" s="284">
        <v>5</v>
      </c>
      <c r="B78" s="373" t="s">
        <v>1044</v>
      </c>
      <c r="C78" s="374"/>
      <c r="D78" s="374"/>
      <c r="E78" s="374"/>
      <c r="F78" s="374"/>
      <c r="G78" s="374"/>
      <c r="H78" s="374"/>
      <c r="I78" s="374"/>
      <c r="J78" s="375"/>
      <c r="K78" s="377" t="s">
        <v>1045</v>
      </c>
      <c r="L78" s="377"/>
      <c r="M78" s="377"/>
      <c r="N78" s="377"/>
      <c r="O78" s="341"/>
      <c r="P78" s="354"/>
    </row>
    <row r="79" spans="1:256" ht="61.5" customHeight="1">
      <c r="A79" s="25">
        <v>1</v>
      </c>
      <c r="B79" s="38" t="s">
        <v>1046</v>
      </c>
      <c r="C79" s="31">
        <v>1930</v>
      </c>
      <c r="D79" s="37">
        <v>120000</v>
      </c>
      <c r="E79" s="37"/>
      <c r="F79" s="43" t="s">
        <v>371</v>
      </c>
      <c r="G79" s="25" t="s">
        <v>1047</v>
      </c>
      <c r="H79" s="26">
        <v>458.42</v>
      </c>
      <c r="I79" s="27" t="s">
        <v>986</v>
      </c>
      <c r="J79" s="26" t="s">
        <v>1048</v>
      </c>
      <c r="K79" s="27" t="s">
        <v>997</v>
      </c>
      <c r="L79" s="27" t="s">
        <v>570</v>
      </c>
      <c r="M79" s="27" t="s">
        <v>570</v>
      </c>
      <c r="N79" s="27"/>
      <c r="O79" s="342" t="s">
        <v>625</v>
      </c>
      <c r="P79" s="355"/>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c r="IT79" s="28"/>
      <c r="IU79" s="28"/>
      <c r="IV79" s="28"/>
    </row>
    <row r="80" spans="1:256" ht="18" customHeight="1">
      <c r="A80" s="25">
        <v>2</v>
      </c>
      <c r="B80" s="24" t="s">
        <v>1049</v>
      </c>
      <c r="C80" s="25" t="s">
        <v>1050</v>
      </c>
      <c r="D80" s="33">
        <v>77016</v>
      </c>
      <c r="E80" s="33"/>
      <c r="F80" s="25" t="s">
        <v>986</v>
      </c>
      <c r="G80" s="25" t="s">
        <v>1049</v>
      </c>
      <c r="H80" s="26"/>
      <c r="I80" s="27" t="s">
        <v>986</v>
      </c>
      <c r="J80" s="26" t="s">
        <v>1048</v>
      </c>
      <c r="K80" s="27" t="s">
        <v>997</v>
      </c>
      <c r="L80" s="27" t="s">
        <v>570</v>
      </c>
      <c r="M80" s="27" t="s">
        <v>570</v>
      </c>
      <c r="N80" s="27"/>
      <c r="O80" s="342" t="s">
        <v>625</v>
      </c>
      <c r="P80" s="355"/>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c r="IT80" s="28"/>
      <c r="IU80" s="28"/>
      <c r="IV80" s="28"/>
    </row>
    <row r="81" spans="1:256" ht="18" customHeight="1">
      <c r="A81" s="26">
        <v>3</v>
      </c>
      <c r="B81" s="24" t="s">
        <v>1051</v>
      </c>
      <c r="C81" s="25" t="s">
        <v>1050</v>
      </c>
      <c r="D81" s="33">
        <v>34163</v>
      </c>
      <c r="E81" s="33"/>
      <c r="F81" s="25" t="s">
        <v>986</v>
      </c>
      <c r="G81" s="25" t="s">
        <v>1049</v>
      </c>
      <c r="H81" s="26"/>
      <c r="I81" s="27" t="s">
        <v>986</v>
      </c>
      <c r="J81" s="26" t="s">
        <v>1048</v>
      </c>
      <c r="K81" s="27" t="s">
        <v>997</v>
      </c>
      <c r="L81" s="27" t="s">
        <v>570</v>
      </c>
      <c r="M81" s="27" t="s">
        <v>570</v>
      </c>
      <c r="N81" s="27"/>
      <c r="O81" s="342" t="s">
        <v>625</v>
      </c>
      <c r="P81" s="355"/>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c r="IT81" s="28"/>
      <c r="IU81" s="28"/>
      <c r="IV81" s="28"/>
    </row>
    <row r="82" spans="1:256" ht="18" customHeight="1">
      <c r="A82" s="26">
        <v>4</v>
      </c>
      <c r="B82" s="24" t="s">
        <v>1052</v>
      </c>
      <c r="C82" s="25">
        <v>1882</v>
      </c>
      <c r="D82" s="33">
        <v>58389</v>
      </c>
      <c r="E82" s="33"/>
      <c r="F82" s="25" t="s">
        <v>986</v>
      </c>
      <c r="G82" s="25" t="s">
        <v>1052</v>
      </c>
      <c r="H82" s="26">
        <v>225.95</v>
      </c>
      <c r="I82" s="27" t="s">
        <v>986</v>
      </c>
      <c r="J82" s="26" t="s">
        <v>1048</v>
      </c>
      <c r="K82" s="27" t="s">
        <v>997</v>
      </c>
      <c r="L82" s="27" t="s">
        <v>570</v>
      </c>
      <c r="M82" s="27" t="s">
        <v>570</v>
      </c>
      <c r="N82" s="27"/>
      <c r="O82" s="342" t="s">
        <v>625</v>
      </c>
      <c r="P82" s="355"/>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row>
    <row r="83" spans="1:256" ht="18" customHeight="1">
      <c r="A83" s="26">
        <v>5</v>
      </c>
      <c r="B83" s="24" t="s">
        <v>1053</v>
      </c>
      <c r="C83" s="25">
        <v>1928</v>
      </c>
      <c r="D83" s="33">
        <v>21058</v>
      </c>
      <c r="E83" s="33"/>
      <c r="F83" s="25" t="s">
        <v>986</v>
      </c>
      <c r="G83" s="25" t="s">
        <v>1053</v>
      </c>
      <c r="H83" s="26">
        <v>151.37</v>
      </c>
      <c r="I83" s="27" t="s">
        <v>986</v>
      </c>
      <c r="J83" s="26" t="s">
        <v>1048</v>
      </c>
      <c r="K83" s="27" t="s">
        <v>997</v>
      </c>
      <c r="L83" s="27" t="s">
        <v>570</v>
      </c>
      <c r="M83" s="27" t="s">
        <v>570</v>
      </c>
      <c r="N83" s="27"/>
      <c r="O83" s="342" t="s">
        <v>625</v>
      </c>
      <c r="P83" s="355"/>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c r="IT83" s="28"/>
      <c r="IU83" s="28"/>
      <c r="IV83" s="28"/>
    </row>
    <row r="84" spans="1:256" ht="18" customHeight="1">
      <c r="A84" s="26">
        <v>6</v>
      </c>
      <c r="B84" s="24" t="s">
        <v>1054</v>
      </c>
      <c r="C84" s="25" t="s">
        <v>1050</v>
      </c>
      <c r="D84" s="33">
        <v>31712</v>
      </c>
      <c r="E84" s="33"/>
      <c r="F84" s="25" t="s">
        <v>986</v>
      </c>
      <c r="G84" s="25" t="s">
        <v>1054</v>
      </c>
      <c r="H84" s="26">
        <v>131.86</v>
      </c>
      <c r="I84" s="27" t="s">
        <v>986</v>
      </c>
      <c r="J84" s="26" t="s">
        <v>1048</v>
      </c>
      <c r="K84" s="27" t="s">
        <v>997</v>
      </c>
      <c r="L84" s="27" t="s">
        <v>570</v>
      </c>
      <c r="M84" s="27" t="s">
        <v>570</v>
      </c>
      <c r="N84" s="27"/>
      <c r="O84" s="342" t="s">
        <v>625</v>
      </c>
      <c r="P84" s="355"/>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c r="IT84" s="28"/>
      <c r="IU84" s="28"/>
      <c r="IV84" s="28"/>
    </row>
    <row r="85" spans="1:256" ht="18" customHeight="1">
      <c r="A85" s="26">
        <v>7</v>
      </c>
      <c r="B85" s="24" t="s">
        <v>1055</v>
      </c>
      <c r="C85" s="25">
        <v>1879</v>
      </c>
      <c r="D85" s="33">
        <v>67166</v>
      </c>
      <c r="E85" s="33"/>
      <c r="F85" s="25" t="s">
        <v>986</v>
      </c>
      <c r="G85" s="25" t="s">
        <v>1055</v>
      </c>
      <c r="H85" s="26">
        <v>257.31</v>
      </c>
      <c r="I85" s="27" t="s">
        <v>986</v>
      </c>
      <c r="J85" s="26" t="s">
        <v>1048</v>
      </c>
      <c r="K85" s="27" t="s">
        <v>997</v>
      </c>
      <c r="L85" s="27" t="s">
        <v>570</v>
      </c>
      <c r="M85" s="27" t="s">
        <v>570</v>
      </c>
      <c r="N85" s="27"/>
      <c r="O85" s="342" t="s">
        <v>625</v>
      </c>
      <c r="P85" s="355"/>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c r="IS85" s="28"/>
      <c r="IT85" s="28"/>
      <c r="IU85" s="28"/>
      <c r="IV85" s="28"/>
    </row>
    <row r="86" spans="1:256" ht="18" customHeight="1">
      <c r="A86" s="26">
        <v>8</v>
      </c>
      <c r="B86" s="24" t="s">
        <v>1056</v>
      </c>
      <c r="C86" s="25">
        <v>1936</v>
      </c>
      <c r="D86" s="33">
        <v>39588</v>
      </c>
      <c r="E86" s="33"/>
      <c r="F86" s="25" t="s">
        <v>986</v>
      </c>
      <c r="G86" s="25" t="s">
        <v>1056</v>
      </c>
      <c r="H86" s="26">
        <v>124.74</v>
      </c>
      <c r="I86" s="27" t="s">
        <v>986</v>
      </c>
      <c r="J86" s="26" t="s">
        <v>1048</v>
      </c>
      <c r="K86" s="27" t="s">
        <v>997</v>
      </c>
      <c r="L86" s="27" t="s">
        <v>570</v>
      </c>
      <c r="M86" s="27" t="s">
        <v>570</v>
      </c>
      <c r="N86" s="27"/>
      <c r="O86" s="342" t="s">
        <v>625</v>
      </c>
      <c r="P86" s="355"/>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c r="IS86" s="28"/>
      <c r="IT86" s="28"/>
      <c r="IU86" s="28"/>
      <c r="IV86" s="28"/>
    </row>
    <row r="87" spans="1:256" ht="18" customHeight="1">
      <c r="A87" s="26">
        <v>9</v>
      </c>
      <c r="B87" s="24" t="s">
        <v>1057</v>
      </c>
      <c r="C87" s="25">
        <v>1876</v>
      </c>
      <c r="D87" s="33">
        <v>39363</v>
      </c>
      <c r="E87" s="33"/>
      <c r="F87" s="25" t="s">
        <v>986</v>
      </c>
      <c r="G87" s="25" t="s">
        <v>1057</v>
      </c>
      <c r="H87" s="26">
        <v>155.17</v>
      </c>
      <c r="I87" s="27" t="s">
        <v>986</v>
      </c>
      <c r="J87" s="26" t="s">
        <v>1048</v>
      </c>
      <c r="K87" s="27" t="s">
        <v>997</v>
      </c>
      <c r="L87" s="27" t="s">
        <v>570</v>
      </c>
      <c r="M87" s="27" t="s">
        <v>570</v>
      </c>
      <c r="N87" s="27"/>
      <c r="O87" s="342" t="s">
        <v>625</v>
      </c>
      <c r="P87" s="355"/>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c r="IR87" s="28"/>
      <c r="IS87" s="28"/>
      <c r="IT87" s="28"/>
      <c r="IU87" s="28"/>
      <c r="IV87" s="28"/>
    </row>
    <row r="88" spans="1:256" ht="18" customHeight="1">
      <c r="A88" s="26">
        <v>10</v>
      </c>
      <c r="B88" s="24" t="s">
        <v>1058</v>
      </c>
      <c r="C88" s="25">
        <v>1880</v>
      </c>
      <c r="D88" s="33">
        <v>38816</v>
      </c>
      <c r="E88" s="33"/>
      <c r="F88" s="25" t="s">
        <v>986</v>
      </c>
      <c r="G88" s="25" t="s">
        <v>1058</v>
      </c>
      <c r="H88" s="26">
        <v>171.19</v>
      </c>
      <c r="I88" s="27" t="s">
        <v>986</v>
      </c>
      <c r="J88" s="26" t="s">
        <v>1048</v>
      </c>
      <c r="K88" s="27" t="s">
        <v>997</v>
      </c>
      <c r="L88" s="27" t="s">
        <v>570</v>
      </c>
      <c r="M88" s="27" t="s">
        <v>570</v>
      </c>
      <c r="N88" s="27"/>
      <c r="O88" s="342" t="s">
        <v>625</v>
      </c>
      <c r="P88" s="355"/>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c r="IN88" s="28"/>
      <c r="IO88" s="28"/>
      <c r="IP88" s="28"/>
      <c r="IQ88" s="28"/>
      <c r="IR88" s="28"/>
      <c r="IS88" s="28"/>
      <c r="IT88" s="28"/>
      <c r="IU88" s="28"/>
      <c r="IV88" s="28"/>
    </row>
    <row r="89" spans="1:256" ht="18" customHeight="1">
      <c r="A89" s="26">
        <v>11</v>
      </c>
      <c r="B89" s="24" t="s">
        <v>1059</v>
      </c>
      <c r="C89" s="25">
        <v>1914</v>
      </c>
      <c r="D89" s="33">
        <v>38829</v>
      </c>
      <c r="E89" s="33"/>
      <c r="F89" s="25" t="s">
        <v>986</v>
      </c>
      <c r="G89" s="25" t="s">
        <v>1059</v>
      </c>
      <c r="H89" s="26">
        <v>165.76</v>
      </c>
      <c r="I89" s="27" t="s">
        <v>986</v>
      </c>
      <c r="J89" s="26" t="s">
        <v>1048</v>
      </c>
      <c r="K89" s="27" t="s">
        <v>997</v>
      </c>
      <c r="L89" s="27" t="s">
        <v>570</v>
      </c>
      <c r="M89" s="27" t="s">
        <v>570</v>
      </c>
      <c r="N89" s="27"/>
      <c r="O89" s="342" t="s">
        <v>625</v>
      </c>
      <c r="P89" s="355"/>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c r="IV89" s="28"/>
    </row>
    <row r="90" spans="1:256" ht="18" customHeight="1">
      <c r="A90" s="26">
        <v>12</v>
      </c>
      <c r="B90" s="24" t="s">
        <v>1060</v>
      </c>
      <c r="C90" s="25">
        <v>1910</v>
      </c>
      <c r="D90" s="33">
        <v>20740</v>
      </c>
      <c r="E90" s="33"/>
      <c r="F90" s="25" t="s">
        <v>986</v>
      </c>
      <c r="G90" s="25" t="s">
        <v>1060</v>
      </c>
      <c r="H90" s="26">
        <v>58.97</v>
      </c>
      <c r="I90" s="27" t="s">
        <v>986</v>
      </c>
      <c r="J90" s="26" t="s">
        <v>1048</v>
      </c>
      <c r="K90" s="27" t="s">
        <v>997</v>
      </c>
      <c r="L90" s="27" t="s">
        <v>570</v>
      </c>
      <c r="M90" s="27" t="s">
        <v>570</v>
      </c>
      <c r="N90" s="27"/>
      <c r="O90" s="342" t="s">
        <v>625</v>
      </c>
      <c r="P90" s="355"/>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c r="IS90" s="28"/>
      <c r="IT90" s="28"/>
      <c r="IU90" s="28"/>
      <c r="IV90" s="28"/>
    </row>
    <row r="91" spans="1:256" ht="18" customHeight="1">
      <c r="A91" s="26">
        <v>13</v>
      </c>
      <c r="B91" s="24" t="s">
        <v>1061</v>
      </c>
      <c r="C91" s="25">
        <v>1909</v>
      </c>
      <c r="D91" s="33">
        <v>48500</v>
      </c>
      <c r="E91" s="33"/>
      <c r="F91" s="25" t="s">
        <v>986</v>
      </c>
      <c r="G91" s="25" t="s">
        <v>1061</v>
      </c>
      <c r="H91" s="26">
        <v>142.45</v>
      </c>
      <c r="I91" s="27" t="s">
        <v>986</v>
      </c>
      <c r="J91" s="26" t="s">
        <v>1048</v>
      </c>
      <c r="K91" s="27" t="s">
        <v>997</v>
      </c>
      <c r="L91" s="27" t="s">
        <v>570</v>
      </c>
      <c r="M91" s="27" t="s">
        <v>570</v>
      </c>
      <c r="N91" s="27"/>
      <c r="O91" s="342" t="s">
        <v>625</v>
      </c>
      <c r="P91" s="355"/>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c r="IV91" s="28"/>
    </row>
    <row r="92" spans="1:256" ht="18" customHeight="1">
      <c r="A92" s="26">
        <v>14</v>
      </c>
      <c r="B92" s="24" t="s">
        <v>1062</v>
      </c>
      <c r="C92" s="25">
        <v>1934</v>
      </c>
      <c r="D92" s="33">
        <v>14252</v>
      </c>
      <c r="E92" s="33"/>
      <c r="F92" s="25" t="s">
        <v>986</v>
      </c>
      <c r="G92" s="25" t="s">
        <v>1062</v>
      </c>
      <c r="H92" s="26">
        <v>69.22</v>
      </c>
      <c r="I92" s="27" t="s">
        <v>986</v>
      </c>
      <c r="J92" s="26" t="s">
        <v>1048</v>
      </c>
      <c r="K92" s="27" t="s">
        <v>570</v>
      </c>
      <c r="L92" s="27" t="s">
        <v>1001</v>
      </c>
      <c r="M92" s="27" t="s">
        <v>570</v>
      </c>
      <c r="N92" s="27"/>
      <c r="O92" s="342" t="s">
        <v>625</v>
      </c>
      <c r="P92" s="355"/>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c r="IR92" s="28"/>
      <c r="IS92" s="28"/>
      <c r="IT92" s="28"/>
      <c r="IU92" s="28"/>
      <c r="IV92" s="28"/>
    </row>
    <row r="93" spans="1:256" ht="18" customHeight="1">
      <c r="A93" s="26">
        <v>15</v>
      </c>
      <c r="B93" s="24" t="s">
        <v>1063</v>
      </c>
      <c r="C93" s="25">
        <v>1920</v>
      </c>
      <c r="D93" s="33">
        <v>16074</v>
      </c>
      <c r="E93" s="33"/>
      <c r="F93" s="25" t="s">
        <v>986</v>
      </c>
      <c r="G93" s="25" t="s">
        <v>1063</v>
      </c>
      <c r="H93" s="26">
        <v>69.9</v>
      </c>
      <c r="I93" s="27" t="s">
        <v>986</v>
      </c>
      <c r="J93" s="26" t="s">
        <v>1048</v>
      </c>
      <c r="K93" s="384" t="s">
        <v>1064</v>
      </c>
      <c r="L93" s="384"/>
      <c r="M93" s="384"/>
      <c r="N93" s="26"/>
      <c r="O93" s="342" t="s">
        <v>625</v>
      </c>
      <c r="P93" s="355"/>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row>
    <row r="94" spans="1:15" ht="18" customHeight="1">
      <c r="A94" s="26">
        <v>18</v>
      </c>
      <c r="B94" s="24" t="s">
        <v>1065</v>
      </c>
      <c r="C94" s="25">
        <v>1923</v>
      </c>
      <c r="D94" s="33">
        <v>33395</v>
      </c>
      <c r="E94" s="33"/>
      <c r="F94" s="25" t="s">
        <v>986</v>
      </c>
      <c r="G94" s="25" t="s">
        <v>1065</v>
      </c>
      <c r="H94" s="39" t="s">
        <v>1066</v>
      </c>
      <c r="I94" s="35" t="s">
        <v>986</v>
      </c>
      <c r="J94" s="26" t="s">
        <v>1048</v>
      </c>
      <c r="K94" s="31"/>
      <c r="L94" s="31"/>
      <c r="M94" s="31"/>
      <c r="N94" s="31"/>
      <c r="O94" s="343" t="s">
        <v>625</v>
      </c>
    </row>
    <row r="95" spans="1:15" ht="18" customHeight="1">
      <c r="A95" s="26">
        <v>19</v>
      </c>
      <c r="B95" s="24" t="s">
        <v>1067</v>
      </c>
      <c r="C95" s="25">
        <v>1924</v>
      </c>
      <c r="D95" s="33">
        <v>136401</v>
      </c>
      <c r="E95" s="33"/>
      <c r="F95" s="25" t="s">
        <v>986</v>
      </c>
      <c r="G95" s="25" t="s">
        <v>1067</v>
      </c>
      <c r="H95" s="39" t="s">
        <v>1068</v>
      </c>
      <c r="I95" s="35" t="s">
        <v>986</v>
      </c>
      <c r="J95" s="26" t="s">
        <v>1048</v>
      </c>
      <c r="K95" s="31"/>
      <c r="L95" s="31"/>
      <c r="M95" s="31"/>
      <c r="N95" s="31"/>
      <c r="O95" s="343" t="s">
        <v>625</v>
      </c>
    </row>
    <row r="96" spans="1:15" ht="18" customHeight="1">
      <c r="A96" s="26">
        <v>20</v>
      </c>
      <c r="B96" s="24" t="s">
        <v>1069</v>
      </c>
      <c r="C96" s="25">
        <v>1923</v>
      </c>
      <c r="D96" s="33">
        <v>10051</v>
      </c>
      <c r="E96" s="33"/>
      <c r="F96" s="25" t="s">
        <v>986</v>
      </c>
      <c r="G96" s="25" t="s">
        <v>1069</v>
      </c>
      <c r="H96" s="39"/>
      <c r="I96" s="35" t="s">
        <v>986</v>
      </c>
      <c r="J96" s="26" t="s">
        <v>1048</v>
      </c>
      <c r="K96" s="31"/>
      <c r="L96" s="31"/>
      <c r="M96" s="31"/>
      <c r="N96" s="31"/>
      <c r="O96" s="343" t="s">
        <v>625</v>
      </c>
    </row>
    <row r="97" spans="1:15" ht="18" customHeight="1">
      <c r="A97" s="26">
        <v>21</v>
      </c>
      <c r="B97" s="24" t="s">
        <v>1070</v>
      </c>
      <c r="C97" s="25">
        <v>1927</v>
      </c>
      <c r="D97" s="33">
        <v>71509</v>
      </c>
      <c r="E97" s="33"/>
      <c r="F97" s="25" t="s">
        <v>986</v>
      </c>
      <c r="G97" s="25" t="s">
        <v>1070</v>
      </c>
      <c r="H97" s="39" t="s">
        <v>1071</v>
      </c>
      <c r="I97" s="35" t="s">
        <v>986</v>
      </c>
      <c r="J97" s="26" t="s">
        <v>1048</v>
      </c>
      <c r="K97" s="31"/>
      <c r="L97" s="31"/>
      <c r="M97" s="31"/>
      <c r="N97" s="31"/>
      <c r="O97" s="343" t="s">
        <v>625</v>
      </c>
    </row>
    <row r="98" spans="1:15" ht="18" customHeight="1">
      <c r="A98" s="26">
        <v>22</v>
      </c>
      <c r="B98" s="24" t="s">
        <v>1072</v>
      </c>
      <c r="C98" s="25">
        <v>1921</v>
      </c>
      <c r="D98" s="33">
        <v>49123</v>
      </c>
      <c r="E98" s="33"/>
      <c r="F98" s="25" t="s">
        <v>986</v>
      </c>
      <c r="G98" s="25" t="s">
        <v>1072</v>
      </c>
      <c r="H98" s="39" t="s">
        <v>1073</v>
      </c>
      <c r="I98" s="35" t="s">
        <v>986</v>
      </c>
      <c r="J98" s="26" t="s">
        <v>1048</v>
      </c>
      <c r="K98" s="31"/>
      <c r="L98" s="31"/>
      <c r="M98" s="31"/>
      <c r="N98" s="31"/>
      <c r="O98" s="343" t="s">
        <v>625</v>
      </c>
    </row>
    <row r="99" spans="1:15" ht="18" customHeight="1">
      <c r="A99" s="26">
        <v>23</v>
      </c>
      <c r="B99" s="24" t="s">
        <v>1074</v>
      </c>
      <c r="C99" s="25">
        <v>1882</v>
      </c>
      <c r="D99" s="33">
        <v>34670</v>
      </c>
      <c r="E99" s="33"/>
      <c r="F99" s="25" t="s">
        <v>986</v>
      </c>
      <c r="G99" s="25" t="s">
        <v>1074</v>
      </c>
      <c r="H99" s="39" t="s">
        <v>1075</v>
      </c>
      <c r="I99" s="35" t="s">
        <v>986</v>
      </c>
      <c r="J99" s="26" t="s">
        <v>1048</v>
      </c>
      <c r="K99" s="31"/>
      <c r="L99" s="31"/>
      <c r="M99" s="31"/>
      <c r="N99" s="31"/>
      <c r="O99" s="343" t="s">
        <v>625</v>
      </c>
    </row>
    <row r="100" spans="1:15" ht="18" customHeight="1">
      <c r="A100" s="26">
        <v>24</v>
      </c>
      <c r="B100" s="24" t="s">
        <v>1076</v>
      </c>
      <c r="C100" s="25">
        <v>1887</v>
      </c>
      <c r="D100" s="33">
        <v>23101</v>
      </c>
      <c r="E100" s="33"/>
      <c r="F100" s="25" t="s">
        <v>986</v>
      </c>
      <c r="G100" s="25" t="s">
        <v>1077</v>
      </c>
      <c r="H100" s="39" t="s">
        <v>1078</v>
      </c>
      <c r="I100" s="35" t="s">
        <v>986</v>
      </c>
      <c r="J100" s="26" t="s">
        <v>1048</v>
      </c>
      <c r="K100" s="31"/>
      <c r="L100" s="31"/>
      <c r="M100" s="31"/>
      <c r="N100" s="31"/>
      <c r="O100" s="343" t="s">
        <v>625</v>
      </c>
    </row>
    <row r="101" spans="1:15" ht="18" customHeight="1">
      <c r="A101" s="26">
        <v>25</v>
      </c>
      <c r="B101" s="24" t="s">
        <v>1079</v>
      </c>
      <c r="C101" s="25" t="s">
        <v>1050</v>
      </c>
      <c r="D101" s="33">
        <v>44651</v>
      </c>
      <c r="E101" s="33"/>
      <c r="F101" s="25" t="s">
        <v>986</v>
      </c>
      <c r="G101" s="25" t="s">
        <v>1079</v>
      </c>
      <c r="H101" s="39"/>
      <c r="I101" s="35" t="s">
        <v>986</v>
      </c>
      <c r="J101" s="26"/>
      <c r="K101" s="31"/>
      <c r="L101" s="31"/>
      <c r="M101" s="31"/>
      <c r="N101" s="31"/>
      <c r="O101" s="343" t="s">
        <v>625</v>
      </c>
    </row>
    <row r="102" spans="1:15" ht="18" customHeight="1">
      <c r="A102" s="26">
        <v>26</v>
      </c>
      <c r="B102" s="24" t="s">
        <v>1080</v>
      </c>
      <c r="C102" s="25">
        <v>1960</v>
      </c>
      <c r="D102" s="33">
        <v>107642</v>
      </c>
      <c r="E102" s="33"/>
      <c r="F102" s="25" t="s">
        <v>986</v>
      </c>
      <c r="G102" s="25" t="s">
        <v>1080</v>
      </c>
      <c r="H102" s="39" t="s">
        <v>1081</v>
      </c>
      <c r="I102" s="35" t="s">
        <v>986</v>
      </c>
      <c r="J102" s="26" t="s">
        <v>1048</v>
      </c>
      <c r="K102" s="31"/>
      <c r="L102" s="31"/>
      <c r="M102" s="31"/>
      <c r="N102" s="31"/>
      <c r="O102" s="343" t="s">
        <v>625</v>
      </c>
    </row>
    <row r="103" spans="1:15" ht="18" customHeight="1">
      <c r="A103" s="26">
        <v>27</v>
      </c>
      <c r="B103" s="24" t="s">
        <v>0</v>
      </c>
      <c r="C103" s="25">
        <v>1910</v>
      </c>
      <c r="D103" s="33">
        <v>7411</v>
      </c>
      <c r="E103" s="33"/>
      <c r="F103" s="15" t="s">
        <v>986</v>
      </c>
      <c r="G103" s="25" t="s">
        <v>0</v>
      </c>
      <c r="H103" s="39" t="s">
        <v>1</v>
      </c>
      <c r="I103" s="35" t="s">
        <v>986</v>
      </c>
      <c r="J103" s="26" t="s">
        <v>1048</v>
      </c>
      <c r="K103" s="31"/>
      <c r="L103" s="31"/>
      <c r="M103" s="31"/>
      <c r="N103" s="31"/>
      <c r="O103" s="343" t="s">
        <v>625</v>
      </c>
    </row>
    <row r="104" spans="1:15" ht="18" customHeight="1">
      <c r="A104" s="26">
        <v>28</v>
      </c>
      <c r="B104" s="24" t="s">
        <v>2</v>
      </c>
      <c r="C104" s="25" t="s">
        <v>1050</v>
      </c>
      <c r="D104" s="33">
        <v>191471</v>
      </c>
      <c r="E104" s="33"/>
      <c r="F104" s="15" t="s">
        <v>986</v>
      </c>
      <c r="G104" s="25" t="s">
        <v>2</v>
      </c>
      <c r="H104" s="39"/>
      <c r="I104" s="35" t="s">
        <v>986</v>
      </c>
      <c r="J104" s="26" t="s">
        <v>1048</v>
      </c>
      <c r="K104" s="31"/>
      <c r="L104" s="31"/>
      <c r="M104" s="31"/>
      <c r="N104" s="31"/>
      <c r="O104" s="343" t="s">
        <v>625</v>
      </c>
    </row>
    <row r="105" spans="1:15" ht="18" customHeight="1">
      <c r="A105" s="26">
        <v>29</v>
      </c>
      <c r="B105" s="24" t="s">
        <v>3</v>
      </c>
      <c r="C105" s="25" t="s">
        <v>4</v>
      </c>
      <c r="D105" s="33">
        <v>22774</v>
      </c>
      <c r="E105" s="33"/>
      <c r="F105" s="15" t="s">
        <v>986</v>
      </c>
      <c r="G105" s="25" t="s">
        <v>3</v>
      </c>
      <c r="H105" s="39"/>
      <c r="I105" s="35" t="s">
        <v>986</v>
      </c>
      <c r="J105" s="26" t="s">
        <v>1048</v>
      </c>
      <c r="K105" s="31"/>
      <c r="L105" s="31"/>
      <c r="M105" s="31"/>
      <c r="N105" s="31"/>
      <c r="O105" s="343" t="s">
        <v>625</v>
      </c>
    </row>
    <row r="106" spans="1:15" ht="18" customHeight="1">
      <c r="A106" s="26">
        <v>30</v>
      </c>
      <c r="B106" s="24" t="s">
        <v>5</v>
      </c>
      <c r="C106" s="25" t="s">
        <v>4</v>
      </c>
      <c r="D106" s="33">
        <v>55024</v>
      </c>
      <c r="E106" s="33"/>
      <c r="F106" s="25" t="s">
        <v>986</v>
      </c>
      <c r="G106" s="25" t="s">
        <v>5</v>
      </c>
      <c r="H106" s="39"/>
      <c r="I106" s="35" t="s">
        <v>986</v>
      </c>
      <c r="J106" s="26" t="s">
        <v>1048</v>
      </c>
      <c r="K106" s="31"/>
      <c r="L106" s="31"/>
      <c r="M106" s="31"/>
      <c r="N106" s="31"/>
      <c r="O106" s="343" t="s">
        <v>625</v>
      </c>
    </row>
    <row r="107" spans="1:15" ht="18" customHeight="1">
      <c r="A107" s="26">
        <v>31</v>
      </c>
      <c r="B107" s="24" t="s">
        <v>6</v>
      </c>
      <c r="C107" s="25" t="s">
        <v>1050</v>
      </c>
      <c r="D107" s="33">
        <v>44106</v>
      </c>
      <c r="E107" s="33"/>
      <c r="F107" s="25" t="s">
        <v>986</v>
      </c>
      <c r="G107" s="25" t="s">
        <v>6</v>
      </c>
      <c r="H107" s="39"/>
      <c r="I107" s="35" t="s">
        <v>986</v>
      </c>
      <c r="J107" s="26" t="s">
        <v>1048</v>
      </c>
      <c r="K107" s="31"/>
      <c r="L107" s="31"/>
      <c r="M107" s="31"/>
      <c r="N107" s="31"/>
      <c r="O107" s="343" t="s">
        <v>625</v>
      </c>
    </row>
    <row r="108" spans="1:15" ht="18" customHeight="1">
      <c r="A108" s="26">
        <v>32</v>
      </c>
      <c r="B108" s="24" t="s">
        <v>6</v>
      </c>
      <c r="C108" s="25" t="s">
        <v>1050</v>
      </c>
      <c r="D108" s="33">
        <v>8193</v>
      </c>
      <c r="E108" s="33"/>
      <c r="F108" s="25"/>
      <c r="G108" s="25" t="s">
        <v>6</v>
      </c>
      <c r="H108" s="13"/>
      <c r="I108" s="7" t="s">
        <v>986</v>
      </c>
      <c r="J108" s="26" t="s">
        <v>1048</v>
      </c>
      <c r="K108" s="31"/>
      <c r="L108" s="31"/>
      <c r="M108" s="31"/>
      <c r="N108" s="31"/>
      <c r="O108" s="343" t="s">
        <v>625</v>
      </c>
    </row>
    <row r="109" spans="1:15" ht="18" customHeight="1">
      <c r="A109" s="26">
        <v>33</v>
      </c>
      <c r="B109" s="24" t="s">
        <v>7</v>
      </c>
      <c r="C109" s="25" t="s">
        <v>8</v>
      </c>
      <c r="D109" s="33">
        <v>23500</v>
      </c>
      <c r="E109" s="33"/>
      <c r="F109" s="25" t="s">
        <v>986</v>
      </c>
      <c r="G109" s="25" t="s">
        <v>7</v>
      </c>
      <c r="H109" s="13"/>
      <c r="I109" s="7" t="s">
        <v>986</v>
      </c>
      <c r="J109" s="26" t="s">
        <v>1048</v>
      </c>
      <c r="K109" s="31"/>
      <c r="L109" s="31"/>
      <c r="M109" s="31"/>
      <c r="N109" s="31"/>
      <c r="O109" s="343" t="s">
        <v>625</v>
      </c>
    </row>
    <row r="110" spans="1:15" ht="18" customHeight="1">
      <c r="A110" s="26">
        <v>34</v>
      </c>
      <c r="B110" s="24" t="s">
        <v>9</v>
      </c>
      <c r="C110" s="25" t="s">
        <v>8</v>
      </c>
      <c r="D110" s="33">
        <v>112769</v>
      </c>
      <c r="E110" s="33"/>
      <c r="F110" s="25"/>
      <c r="G110" s="25" t="s">
        <v>9</v>
      </c>
      <c r="H110" s="39"/>
      <c r="I110" s="35"/>
      <c r="J110" s="26"/>
      <c r="K110" s="31"/>
      <c r="L110" s="31"/>
      <c r="M110" s="31"/>
      <c r="N110" s="31"/>
      <c r="O110" s="343"/>
    </row>
    <row r="111" spans="1:15" ht="18" customHeight="1">
      <c r="A111" s="26">
        <v>35</v>
      </c>
      <c r="B111" s="24" t="s">
        <v>10</v>
      </c>
      <c r="C111" s="25" t="s">
        <v>8</v>
      </c>
      <c r="D111" s="33">
        <v>50181</v>
      </c>
      <c r="E111" s="33"/>
      <c r="F111" s="25"/>
      <c r="G111" s="25" t="s">
        <v>10</v>
      </c>
      <c r="H111" s="39"/>
      <c r="I111" s="35"/>
      <c r="J111" s="26"/>
      <c r="K111" s="31"/>
      <c r="L111" s="31"/>
      <c r="M111" s="31"/>
      <c r="N111" s="31"/>
      <c r="O111" s="343"/>
    </row>
    <row r="112" spans="1:15" ht="18" customHeight="1">
      <c r="A112" s="26">
        <v>36</v>
      </c>
      <c r="B112" s="24" t="s">
        <v>11</v>
      </c>
      <c r="C112" s="25">
        <v>1881</v>
      </c>
      <c r="D112" s="33">
        <v>25507</v>
      </c>
      <c r="E112" s="33"/>
      <c r="F112" s="25" t="s">
        <v>986</v>
      </c>
      <c r="G112" s="25">
        <f aca="true" t="shared" si="0" ref="G112:G164">C112</f>
        <v>1881</v>
      </c>
      <c r="H112" s="31">
        <v>127.48</v>
      </c>
      <c r="I112" s="25" t="s">
        <v>986</v>
      </c>
      <c r="J112" s="31" t="s">
        <v>1048</v>
      </c>
      <c r="K112" s="31"/>
      <c r="L112" s="31"/>
      <c r="M112" s="31"/>
      <c r="N112" s="31"/>
      <c r="O112" s="343" t="s">
        <v>625</v>
      </c>
    </row>
    <row r="113" spans="1:15" ht="18" customHeight="1">
      <c r="A113" s="26">
        <v>37</v>
      </c>
      <c r="B113" s="24" t="s">
        <v>12</v>
      </c>
      <c r="C113" s="25" t="s">
        <v>13</v>
      </c>
      <c r="D113" s="33">
        <v>14139</v>
      </c>
      <c r="E113" s="33"/>
      <c r="F113" s="25" t="s">
        <v>986</v>
      </c>
      <c r="G113" s="25" t="str">
        <f t="shared" si="0"/>
        <v>Pow 100 lat</v>
      </c>
      <c r="H113" s="31">
        <v>69.85</v>
      </c>
      <c r="I113" s="25" t="s">
        <v>986</v>
      </c>
      <c r="J113" s="31" t="s">
        <v>1048</v>
      </c>
      <c r="K113" s="31"/>
      <c r="L113" s="31"/>
      <c r="M113" s="31"/>
      <c r="N113" s="31"/>
      <c r="O113" s="343" t="s">
        <v>625</v>
      </c>
    </row>
    <row r="114" spans="1:15" ht="18" customHeight="1">
      <c r="A114" s="26">
        <v>38</v>
      </c>
      <c r="B114" s="24" t="s">
        <v>14</v>
      </c>
      <c r="C114" s="25" t="s">
        <v>1050</v>
      </c>
      <c r="D114" s="33">
        <v>1068</v>
      </c>
      <c r="E114" s="33"/>
      <c r="F114" s="25" t="s">
        <v>986</v>
      </c>
      <c r="G114" s="25" t="str">
        <f t="shared" si="0"/>
        <v>Pow 75 lat</v>
      </c>
      <c r="H114" s="31"/>
      <c r="I114" s="25" t="s">
        <v>986</v>
      </c>
      <c r="J114" s="31" t="s">
        <v>1048</v>
      </c>
      <c r="K114" s="31"/>
      <c r="L114" s="31"/>
      <c r="M114" s="31"/>
      <c r="N114" s="31"/>
      <c r="O114" s="343" t="s">
        <v>625</v>
      </c>
    </row>
    <row r="115" spans="1:15" ht="18" customHeight="1">
      <c r="A115" s="26">
        <v>39</v>
      </c>
      <c r="B115" s="24" t="s">
        <v>15</v>
      </c>
      <c r="C115" s="25">
        <v>1957</v>
      </c>
      <c r="D115" s="33">
        <v>11446</v>
      </c>
      <c r="E115" s="33"/>
      <c r="F115" s="25" t="s">
        <v>986</v>
      </c>
      <c r="G115" s="25">
        <f t="shared" si="0"/>
        <v>1957</v>
      </c>
      <c r="H115" s="31">
        <v>18.4</v>
      </c>
      <c r="I115" s="25" t="s">
        <v>986</v>
      </c>
      <c r="J115" s="31" t="s">
        <v>1048</v>
      </c>
      <c r="K115" s="31"/>
      <c r="L115" s="31"/>
      <c r="M115" s="31"/>
      <c r="N115" s="31"/>
      <c r="O115" s="343" t="s">
        <v>625</v>
      </c>
    </row>
    <row r="116" spans="1:15" ht="18" customHeight="1">
      <c r="A116" s="26">
        <v>40</v>
      </c>
      <c r="B116" s="24" t="s">
        <v>16</v>
      </c>
      <c r="C116" s="25" t="s">
        <v>17</v>
      </c>
      <c r="D116" s="33">
        <v>33899</v>
      </c>
      <c r="E116" s="33"/>
      <c r="F116" s="25" t="s">
        <v>986</v>
      </c>
      <c r="G116" s="25" t="str">
        <f t="shared" si="0"/>
        <v>Do 50 lat</v>
      </c>
      <c r="H116" s="31">
        <v>96.44</v>
      </c>
      <c r="I116" s="25" t="s">
        <v>986</v>
      </c>
      <c r="J116" s="31" t="s">
        <v>1048</v>
      </c>
      <c r="K116" s="31"/>
      <c r="L116" s="31"/>
      <c r="M116" s="31"/>
      <c r="N116" s="31"/>
      <c r="O116" s="343" t="s">
        <v>625</v>
      </c>
    </row>
    <row r="117" spans="1:15" ht="18" customHeight="1">
      <c r="A117" s="26">
        <v>41</v>
      </c>
      <c r="B117" s="24" t="s">
        <v>18</v>
      </c>
      <c r="C117" s="25" t="s">
        <v>19</v>
      </c>
      <c r="D117" s="33">
        <v>51285</v>
      </c>
      <c r="E117" s="33"/>
      <c r="F117" s="25" t="s">
        <v>986</v>
      </c>
      <c r="G117" s="25" t="str">
        <f t="shared" si="0"/>
        <v>40 lat</v>
      </c>
      <c r="H117" s="31">
        <v>39.09</v>
      </c>
      <c r="I117" s="25" t="s">
        <v>986</v>
      </c>
      <c r="J117" s="31" t="s">
        <v>1048</v>
      </c>
      <c r="K117" s="31"/>
      <c r="L117" s="31"/>
      <c r="M117" s="31"/>
      <c r="N117" s="31"/>
      <c r="O117" s="343" t="s">
        <v>625</v>
      </c>
    </row>
    <row r="118" spans="1:15" ht="18" customHeight="1">
      <c r="A118" s="26">
        <v>42</v>
      </c>
      <c r="B118" s="24" t="s">
        <v>20</v>
      </c>
      <c r="C118" s="25">
        <v>1928</v>
      </c>
      <c r="D118" s="33">
        <v>39737</v>
      </c>
      <c r="E118" s="33"/>
      <c r="F118" s="25" t="s">
        <v>986</v>
      </c>
      <c r="G118" s="25">
        <f t="shared" si="0"/>
        <v>1928</v>
      </c>
      <c r="H118" s="31">
        <v>303.1</v>
      </c>
      <c r="I118" s="25" t="s">
        <v>986</v>
      </c>
      <c r="J118" s="31" t="s">
        <v>1048</v>
      </c>
      <c r="K118" s="31"/>
      <c r="L118" s="31"/>
      <c r="M118" s="31"/>
      <c r="N118" s="31"/>
      <c r="O118" s="343" t="s">
        <v>625</v>
      </c>
    </row>
    <row r="119" spans="1:15" ht="18" customHeight="1">
      <c r="A119" s="26">
        <v>43</v>
      </c>
      <c r="B119" s="24" t="s">
        <v>21</v>
      </c>
      <c r="C119" s="25" t="s">
        <v>13</v>
      </c>
      <c r="D119" s="33">
        <v>30153</v>
      </c>
      <c r="E119" s="33"/>
      <c r="F119" s="25" t="s">
        <v>986</v>
      </c>
      <c r="G119" s="25" t="str">
        <f t="shared" si="0"/>
        <v>Pow 100 lat</v>
      </c>
      <c r="H119" s="31"/>
      <c r="I119" s="25" t="s">
        <v>986</v>
      </c>
      <c r="J119" s="31" t="s">
        <v>1048</v>
      </c>
      <c r="K119" s="31"/>
      <c r="L119" s="31"/>
      <c r="M119" s="31"/>
      <c r="N119" s="31"/>
      <c r="O119" s="343" t="s">
        <v>625</v>
      </c>
    </row>
    <row r="120" spans="1:15" ht="18" customHeight="1">
      <c r="A120" s="26">
        <v>44</v>
      </c>
      <c r="B120" s="24" t="s">
        <v>22</v>
      </c>
      <c r="C120" s="25" t="s">
        <v>19</v>
      </c>
      <c r="D120" s="33">
        <v>72606</v>
      </c>
      <c r="E120" s="33"/>
      <c r="F120" s="25" t="s">
        <v>986</v>
      </c>
      <c r="G120" s="25" t="str">
        <f t="shared" si="0"/>
        <v>40 lat</v>
      </c>
      <c r="H120" s="31">
        <v>222.7</v>
      </c>
      <c r="I120" s="25" t="s">
        <v>986</v>
      </c>
      <c r="J120" s="31" t="s">
        <v>1048</v>
      </c>
      <c r="K120" s="31"/>
      <c r="L120" s="31"/>
      <c r="M120" s="31"/>
      <c r="N120" s="31"/>
      <c r="O120" s="343" t="s">
        <v>625</v>
      </c>
    </row>
    <row r="121" spans="1:15" ht="18" customHeight="1">
      <c r="A121" s="26">
        <v>45</v>
      </c>
      <c r="B121" s="24" t="s">
        <v>23</v>
      </c>
      <c r="C121" s="25">
        <v>1962</v>
      </c>
      <c r="D121" s="33">
        <v>630280</v>
      </c>
      <c r="E121" s="33"/>
      <c r="F121" s="25"/>
      <c r="G121" s="25">
        <f t="shared" si="0"/>
        <v>1962</v>
      </c>
      <c r="H121" s="31"/>
      <c r="I121" s="25"/>
      <c r="J121" s="31"/>
      <c r="K121" s="31"/>
      <c r="L121" s="31"/>
      <c r="M121" s="31"/>
      <c r="N121" s="31"/>
      <c r="O121" s="343"/>
    </row>
    <row r="122" spans="1:15" ht="18" customHeight="1">
      <c r="A122" s="26">
        <v>46</v>
      </c>
      <c r="B122" s="24" t="s">
        <v>24</v>
      </c>
      <c r="C122" s="25"/>
      <c r="D122" s="33">
        <v>5000</v>
      </c>
      <c r="E122" s="33"/>
      <c r="F122" s="26"/>
      <c r="G122" s="25">
        <f t="shared" si="0"/>
        <v>0</v>
      </c>
      <c r="H122" s="31"/>
      <c r="I122" s="25"/>
      <c r="J122" s="31"/>
      <c r="K122" s="31"/>
      <c r="L122" s="31"/>
      <c r="M122" s="31"/>
      <c r="N122" s="31"/>
      <c r="O122" s="343"/>
    </row>
    <row r="123" spans="1:15" ht="18" customHeight="1">
      <c r="A123" s="26">
        <v>47</v>
      </c>
      <c r="B123" s="24" t="s">
        <v>25</v>
      </c>
      <c r="C123" s="25" t="s">
        <v>26</v>
      </c>
      <c r="D123" s="33">
        <v>13714</v>
      </c>
      <c r="E123" s="33"/>
      <c r="F123" s="31"/>
      <c r="G123" s="25" t="str">
        <f t="shared" si="0"/>
        <v>Pow 45 lat</v>
      </c>
      <c r="H123" s="31"/>
      <c r="I123" s="25"/>
      <c r="J123" s="31"/>
      <c r="K123" s="31"/>
      <c r="L123" s="31"/>
      <c r="M123" s="31"/>
      <c r="N123" s="31"/>
      <c r="O123" s="343"/>
    </row>
    <row r="124" spans="1:15" ht="18" customHeight="1">
      <c r="A124" s="26">
        <v>48</v>
      </c>
      <c r="B124" s="24" t="s">
        <v>27</v>
      </c>
      <c r="C124" s="25"/>
      <c r="D124" s="33">
        <v>5000</v>
      </c>
      <c r="E124" s="33"/>
      <c r="F124" s="31"/>
      <c r="G124" s="25">
        <f t="shared" si="0"/>
        <v>0</v>
      </c>
      <c r="H124" s="31"/>
      <c r="I124" s="25"/>
      <c r="J124" s="31"/>
      <c r="K124" s="31"/>
      <c r="L124" s="31"/>
      <c r="M124" s="31"/>
      <c r="N124" s="31"/>
      <c r="O124" s="343"/>
    </row>
    <row r="125" spans="1:15" ht="18" customHeight="1">
      <c r="A125" s="26">
        <v>49</v>
      </c>
      <c r="B125" s="40" t="s">
        <v>28</v>
      </c>
      <c r="C125" s="25"/>
      <c r="D125" s="33">
        <v>25000</v>
      </c>
      <c r="E125" s="33"/>
      <c r="F125" s="31"/>
      <c r="G125" s="25">
        <f t="shared" si="0"/>
        <v>0</v>
      </c>
      <c r="H125" s="31"/>
      <c r="I125" s="25"/>
      <c r="J125" s="31"/>
      <c r="K125" s="31"/>
      <c r="L125" s="31"/>
      <c r="M125" s="31"/>
      <c r="N125" s="31"/>
      <c r="O125" s="343"/>
    </row>
    <row r="126" spans="1:15" ht="18" customHeight="1">
      <c r="A126" s="26">
        <v>50</v>
      </c>
      <c r="B126" s="24" t="s">
        <v>29</v>
      </c>
      <c r="C126" s="25"/>
      <c r="D126" s="33">
        <v>2000</v>
      </c>
      <c r="E126" s="33"/>
      <c r="F126" s="31"/>
      <c r="G126" s="25">
        <f t="shared" si="0"/>
        <v>0</v>
      </c>
      <c r="H126" s="31"/>
      <c r="I126" s="25"/>
      <c r="J126" s="31"/>
      <c r="K126" s="31"/>
      <c r="L126" s="31"/>
      <c r="M126" s="31"/>
      <c r="N126" s="31"/>
      <c r="O126" s="343"/>
    </row>
    <row r="127" spans="1:15" ht="18" customHeight="1">
      <c r="A127" s="26">
        <v>51</v>
      </c>
      <c r="B127" s="24" t="s">
        <v>30</v>
      </c>
      <c r="C127" s="25" t="s">
        <v>8</v>
      </c>
      <c r="D127" s="33">
        <v>45723</v>
      </c>
      <c r="E127" s="33"/>
      <c r="F127" s="31" t="s">
        <v>986</v>
      </c>
      <c r="G127" s="25" t="str">
        <f t="shared" si="0"/>
        <v>Pow 50 lat</v>
      </c>
      <c r="H127" s="31"/>
      <c r="I127" s="25" t="s">
        <v>986</v>
      </c>
      <c r="J127" s="31" t="s">
        <v>1048</v>
      </c>
      <c r="K127" s="31"/>
      <c r="L127" s="31"/>
      <c r="M127" s="31"/>
      <c r="N127" s="31"/>
      <c r="O127" s="343" t="s">
        <v>625</v>
      </c>
    </row>
    <row r="128" spans="1:15" ht="18" customHeight="1">
      <c r="A128" s="26">
        <v>52</v>
      </c>
      <c r="B128" s="24" t="s">
        <v>1079</v>
      </c>
      <c r="C128" s="25">
        <v>1982</v>
      </c>
      <c r="D128" s="33">
        <v>5017</v>
      </c>
      <c r="E128" s="33"/>
      <c r="F128" s="31" t="s">
        <v>986</v>
      </c>
      <c r="G128" s="25">
        <f t="shared" si="0"/>
        <v>1982</v>
      </c>
      <c r="H128" s="31">
        <v>134.19</v>
      </c>
      <c r="I128" s="25" t="s">
        <v>986</v>
      </c>
      <c r="J128" s="31" t="s">
        <v>1048</v>
      </c>
      <c r="K128" s="31"/>
      <c r="L128" s="31"/>
      <c r="M128" s="31"/>
      <c r="N128" s="31"/>
      <c r="O128" s="343" t="s">
        <v>625</v>
      </c>
    </row>
    <row r="129" spans="1:15" ht="18" customHeight="1">
      <c r="A129" s="26">
        <v>55</v>
      </c>
      <c r="B129" s="24" t="s">
        <v>31</v>
      </c>
      <c r="C129" s="25">
        <v>1890</v>
      </c>
      <c r="D129" s="33">
        <v>2575</v>
      </c>
      <c r="E129" s="33"/>
      <c r="F129" s="31" t="s">
        <v>986</v>
      </c>
      <c r="G129" s="25">
        <f t="shared" si="0"/>
        <v>1890</v>
      </c>
      <c r="H129" s="31">
        <v>110.54</v>
      </c>
      <c r="I129" s="25" t="s">
        <v>986</v>
      </c>
      <c r="J129" s="31" t="s">
        <v>1048</v>
      </c>
      <c r="K129" s="31"/>
      <c r="L129" s="31"/>
      <c r="M129" s="31"/>
      <c r="N129" s="31"/>
      <c r="O129" s="343" t="s">
        <v>625</v>
      </c>
    </row>
    <row r="130" spans="1:15" ht="18" customHeight="1">
      <c r="A130" s="26">
        <v>56</v>
      </c>
      <c r="B130" s="24" t="s">
        <v>32</v>
      </c>
      <c r="C130" s="25">
        <v>1934</v>
      </c>
      <c r="D130" s="33">
        <v>11810</v>
      </c>
      <c r="E130" s="33"/>
      <c r="F130" s="31" t="s">
        <v>986</v>
      </c>
      <c r="G130" s="25">
        <f t="shared" si="0"/>
        <v>1934</v>
      </c>
      <c r="H130" s="31">
        <v>210.74</v>
      </c>
      <c r="I130" s="25" t="s">
        <v>986</v>
      </c>
      <c r="J130" s="31" t="s">
        <v>1048</v>
      </c>
      <c r="K130" s="31"/>
      <c r="L130" s="31"/>
      <c r="M130" s="31"/>
      <c r="N130" s="31"/>
      <c r="O130" s="343" t="s">
        <v>625</v>
      </c>
    </row>
    <row r="131" spans="1:15" ht="18" customHeight="1">
      <c r="A131" s="26">
        <v>57</v>
      </c>
      <c r="B131" s="24" t="s">
        <v>33</v>
      </c>
      <c r="C131" s="25" t="s">
        <v>13</v>
      </c>
      <c r="D131" s="33">
        <v>2699</v>
      </c>
      <c r="E131" s="33"/>
      <c r="F131" s="31" t="s">
        <v>986</v>
      </c>
      <c r="G131" s="25" t="str">
        <f t="shared" si="0"/>
        <v>Pow 100 lat</v>
      </c>
      <c r="H131" s="31"/>
      <c r="I131" s="25" t="s">
        <v>986</v>
      </c>
      <c r="J131" s="31" t="s">
        <v>1048</v>
      </c>
      <c r="K131" s="31"/>
      <c r="L131" s="31"/>
      <c r="M131" s="31"/>
      <c r="N131" s="31"/>
      <c r="O131" s="343" t="s">
        <v>625</v>
      </c>
    </row>
    <row r="132" spans="1:15" ht="18" customHeight="1">
      <c r="A132" s="26">
        <v>58</v>
      </c>
      <c r="B132" s="24" t="s">
        <v>34</v>
      </c>
      <c r="C132" s="25">
        <v>1936</v>
      </c>
      <c r="D132" s="33">
        <v>5930</v>
      </c>
      <c r="E132" s="33"/>
      <c r="F132" s="31" t="s">
        <v>986</v>
      </c>
      <c r="G132" s="25">
        <f t="shared" si="0"/>
        <v>1936</v>
      </c>
      <c r="H132" s="31">
        <v>126.95</v>
      </c>
      <c r="I132" s="25" t="s">
        <v>986</v>
      </c>
      <c r="J132" s="31" t="s">
        <v>1048</v>
      </c>
      <c r="K132" s="31"/>
      <c r="L132" s="31"/>
      <c r="M132" s="31"/>
      <c r="N132" s="31"/>
      <c r="O132" s="343" t="s">
        <v>625</v>
      </c>
    </row>
    <row r="133" spans="1:15" ht="18" customHeight="1">
      <c r="A133" s="26">
        <v>60</v>
      </c>
      <c r="B133" s="24" t="s">
        <v>1052</v>
      </c>
      <c r="C133" s="25" t="s">
        <v>13</v>
      </c>
      <c r="D133" s="33">
        <v>3070</v>
      </c>
      <c r="E133" s="33"/>
      <c r="F133" s="31" t="s">
        <v>986</v>
      </c>
      <c r="G133" s="25" t="str">
        <f t="shared" si="0"/>
        <v>Pow 100 lat</v>
      </c>
      <c r="H133" s="31"/>
      <c r="I133" s="25" t="s">
        <v>986</v>
      </c>
      <c r="J133" s="31" t="s">
        <v>1048</v>
      </c>
      <c r="K133" s="31"/>
      <c r="L133" s="31"/>
      <c r="M133" s="31"/>
      <c r="N133" s="31"/>
      <c r="O133" s="343" t="s">
        <v>625</v>
      </c>
    </row>
    <row r="134" spans="1:15" ht="18" customHeight="1">
      <c r="A134" s="26">
        <v>61</v>
      </c>
      <c r="B134" s="24" t="s">
        <v>35</v>
      </c>
      <c r="C134" s="25">
        <v>1939</v>
      </c>
      <c r="D134" s="33">
        <v>6409</v>
      </c>
      <c r="E134" s="33"/>
      <c r="F134" s="31" t="s">
        <v>986</v>
      </c>
      <c r="G134" s="25">
        <f t="shared" si="0"/>
        <v>1939</v>
      </c>
      <c r="H134" s="31">
        <v>56.25</v>
      </c>
      <c r="I134" s="25" t="s">
        <v>986</v>
      </c>
      <c r="J134" s="31" t="s">
        <v>1048</v>
      </c>
      <c r="K134" s="31"/>
      <c r="L134" s="31"/>
      <c r="M134" s="31"/>
      <c r="N134" s="31"/>
      <c r="O134" s="343" t="s">
        <v>625</v>
      </c>
    </row>
    <row r="135" spans="1:15" ht="18" customHeight="1">
      <c r="A135" s="26">
        <v>62</v>
      </c>
      <c r="B135" s="24" t="s">
        <v>1054</v>
      </c>
      <c r="C135" s="25">
        <v>1934</v>
      </c>
      <c r="D135" s="33">
        <v>6409</v>
      </c>
      <c r="E135" s="33"/>
      <c r="F135" s="31" t="s">
        <v>986</v>
      </c>
      <c r="G135" s="25">
        <f t="shared" si="0"/>
        <v>1934</v>
      </c>
      <c r="H135" s="31">
        <v>131.86</v>
      </c>
      <c r="I135" s="25" t="s">
        <v>986</v>
      </c>
      <c r="J135" s="31" t="s">
        <v>1048</v>
      </c>
      <c r="K135" s="31"/>
      <c r="L135" s="31"/>
      <c r="M135" s="31"/>
      <c r="N135" s="31"/>
      <c r="O135" s="343" t="s">
        <v>625</v>
      </c>
    </row>
    <row r="136" spans="1:15" ht="18" customHeight="1">
      <c r="A136" s="26">
        <v>63</v>
      </c>
      <c r="B136" s="24" t="s">
        <v>36</v>
      </c>
      <c r="C136" s="25">
        <v>1878</v>
      </c>
      <c r="D136" s="33">
        <v>2087</v>
      </c>
      <c r="E136" s="33"/>
      <c r="F136" s="31" t="s">
        <v>986</v>
      </c>
      <c r="G136" s="25">
        <f t="shared" si="0"/>
        <v>1878</v>
      </c>
      <c r="H136" s="31">
        <v>200.66</v>
      </c>
      <c r="I136" s="25" t="s">
        <v>986</v>
      </c>
      <c r="J136" s="31" t="s">
        <v>1048</v>
      </c>
      <c r="K136" s="31"/>
      <c r="L136" s="31"/>
      <c r="M136" s="31"/>
      <c r="N136" s="31"/>
      <c r="O136" s="343" t="s">
        <v>625</v>
      </c>
    </row>
    <row r="137" spans="1:15" ht="18" customHeight="1">
      <c r="A137" s="26">
        <v>64</v>
      </c>
      <c r="B137" s="24" t="s">
        <v>37</v>
      </c>
      <c r="C137" s="25" t="s">
        <v>13</v>
      </c>
      <c r="D137" s="33">
        <v>2136</v>
      </c>
      <c r="E137" s="33"/>
      <c r="F137" s="31" t="s">
        <v>986</v>
      </c>
      <c r="G137" s="25" t="str">
        <f t="shared" si="0"/>
        <v>Pow 100 lat</v>
      </c>
      <c r="H137" s="31"/>
      <c r="I137" s="25" t="s">
        <v>986</v>
      </c>
      <c r="J137" s="31" t="s">
        <v>1048</v>
      </c>
      <c r="K137" s="31"/>
      <c r="L137" s="31"/>
      <c r="M137" s="31"/>
      <c r="N137" s="31"/>
      <c r="O137" s="343" t="s">
        <v>625</v>
      </c>
    </row>
    <row r="138" spans="1:15" ht="18" customHeight="1">
      <c r="A138" s="26">
        <v>65</v>
      </c>
      <c r="B138" s="24" t="s">
        <v>1056</v>
      </c>
      <c r="C138" s="25" t="s">
        <v>13</v>
      </c>
      <c r="D138" s="33">
        <v>2071</v>
      </c>
      <c r="E138" s="33"/>
      <c r="F138" s="31" t="s">
        <v>986</v>
      </c>
      <c r="G138" s="25" t="str">
        <f t="shared" si="0"/>
        <v>Pow 100 lat</v>
      </c>
      <c r="H138" s="31"/>
      <c r="I138" s="25" t="s">
        <v>986</v>
      </c>
      <c r="J138" s="31" t="s">
        <v>1048</v>
      </c>
      <c r="K138" s="31"/>
      <c r="L138" s="31"/>
      <c r="M138" s="31"/>
      <c r="N138" s="31"/>
      <c r="O138" s="343" t="s">
        <v>625</v>
      </c>
    </row>
    <row r="139" spans="1:15" ht="18" customHeight="1">
      <c r="A139" s="26">
        <v>66</v>
      </c>
      <c r="B139" s="24" t="s">
        <v>38</v>
      </c>
      <c r="C139" s="25">
        <v>1980</v>
      </c>
      <c r="D139" s="33">
        <v>2090</v>
      </c>
      <c r="E139" s="33"/>
      <c r="F139" s="31" t="s">
        <v>986</v>
      </c>
      <c r="G139" s="25">
        <f t="shared" si="0"/>
        <v>1980</v>
      </c>
      <c r="H139" s="31">
        <v>56.86</v>
      </c>
      <c r="I139" s="25" t="s">
        <v>986</v>
      </c>
      <c r="J139" s="31" t="s">
        <v>1048</v>
      </c>
      <c r="K139" s="31"/>
      <c r="L139" s="31"/>
      <c r="M139" s="31"/>
      <c r="N139" s="31"/>
      <c r="O139" s="343" t="s">
        <v>625</v>
      </c>
    </row>
    <row r="140" spans="1:15" ht="18" customHeight="1">
      <c r="A140" s="26">
        <v>67</v>
      </c>
      <c r="B140" s="24" t="s">
        <v>1058</v>
      </c>
      <c r="C140" s="25" t="s">
        <v>1050</v>
      </c>
      <c r="D140" s="33">
        <v>2487</v>
      </c>
      <c r="E140" s="33"/>
      <c r="F140" s="31" t="s">
        <v>986</v>
      </c>
      <c r="G140" s="25" t="str">
        <f t="shared" si="0"/>
        <v>Pow 75 lat</v>
      </c>
      <c r="H140" s="31"/>
      <c r="I140" s="25" t="s">
        <v>986</v>
      </c>
      <c r="J140" s="31" t="s">
        <v>1048</v>
      </c>
      <c r="K140" s="31"/>
      <c r="L140" s="31"/>
      <c r="M140" s="31"/>
      <c r="N140" s="31"/>
      <c r="O140" s="343" t="s">
        <v>625</v>
      </c>
    </row>
    <row r="141" spans="1:15" ht="18" customHeight="1">
      <c r="A141" s="26">
        <v>68</v>
      </c>
      <c r="B141" s="24" t="s">
        <v>1059</v>
      </c>
      <c r="C141" s="25" t="s">
        <v>1050</v>
      </c>
      <c r="D141" s="33">
        <v>7065</v>
      </c>
      <c r="E141" s="33"/>
      <c r="F141" s="31" t="s">
        <v>986</v>
      </c>
      <c r="G141" s="25" t="str">
        <f t="shared" si="0"/>
        <v>Pow 75 lat</v>
      </c>
      <c r="H141" s="31"/>
      <c r="I141" s="25" t="s">
        <v>986</v>
      </c>
      <c r="J141" s="31" t="s">
        <v>1048</v>
      </c>
      <c r="K141" s="31"/>
      <c r="L141" s="31"/>
      <c r="M141" s="31"/>
      <c r="N141" s="31"/>
      <c r="O141" s="343" t="s">
        <v>625</v>
      </c>
    </row>
    <row r="142" spans="1:15" ht="18" customHeight="1">
      <c r="A142" s="26">
        <v>69</v>
      </c>
      <c r="B142" s="24" t="s">
        <v>1061</v>
      </c>
      <c r="C142" s="25" t="s">
        <v>13</v>
      </c>
      <c r="D142" s="33">
        <v>2758</v>
      </c>
      <c r="E142" s="33"/>
      <c r="F142" s="31" t="s">
        <v>986</v>
      </c>
      <c r="G142" s="25" t="str">
        <f t="shared" si="0"/>
        <v>Pow 100 lat</v>
      </c>
      <c r="H142" s="31"/>
      <c r="I142" s="25" t="s">
        <v>986</v>
      </c>
      <c r="J142" s="31" t="s">
        <v>1048</v>
      </c>
      <c r="K142" s="31"/>
      <c r="L142" s="31"/>
      <c r="M142" s="31"/>
      <c r="N142" s="31"/>
      <c r="O142" s="343" t="s">
        <v>625</v>
      </c>
    </row>
    <row r="143" spans="1:15" ht="18" customHeight="1">
      <c r="A143" s="26">
        <v>70</v>
      </c>
      <c r="B143" s="24" t="s">
        <v>39</v>
      </c>
      <c r="C143" s="25" t="s">
        <v>13</v>
      </c>
      <c r="D143" s="33">
        <v>2267</v>
      </c>
      <c r="E143" s="33"/>
      <c r="F143" s="31" t="s">
        <v>986</v>
      </c>
      <c r="G143" s="25" t="str">
        <f t="shared" si="0"/>
        <v>Pow 100 lat</v>
      </c>
      <c r="H143" s="31"/>
      <c r="I143" s="25" t="s">
        <v>986</v>
      </c>
      <c r="J143" s="31" t="s">
        <v>1048</v>
      </c>
      <c r="K143" s="31"/>
      <c r="L143" s="31"/>
      <c r="M143" s="31"/>
      <c r="N143" s="31"/>
      <c r="O143" s="343" t="s">
        <v>625</v>
      </c>
    </row>
    <row r="144" spans="1:15" ht="18" customHeight="1">
      <c r="A144" s="26">
        <v>72</v>
      </c>
      <c r="B144" s="24" t="s">
        <v>1067</v>
      </c>
      <c r="C144" s="25" t="s">
        <v>13</v>
      </c>
      <c r="D144" s="33">
        <v>3495</v>
      </c>
      <c r="E144" s="33"/>
      <c r="F144" s="31" t="s">
        <v>986</v>
      </c>
      <c r="G144" s="25" t="str">
        <f t="shared" si="0"/>
        <v>Pow 100 lat</v>
      </c>
      <c r="H144" s="31"/>
      <c r="I144" s="25" t="s">
        <v>986</v>
      </c>
      <c r="J144" s="31" t="s">
        <v>1048</v>
      </c>
      <c r="K144" s="31"/>
      <c r="L144" s="31"/>
      <c r="M144" s="31"/>
      <c r="N144" s="31"/>
      <c r="O144" s="343" t="s">
        <v>625</v>
      </c>
    </row>
    <row r="145" spans="1:15" ht="18" customHeight="1">
      <c r="A145" s="26">
        <v>73</v>
      </c>
      <c r="B145" s="24" t="s">
        <v>1069</v>
      </c>
      <c r="C145" s="25" t="s">
        <v>13</v>
      </c>
      <c r="D145" s="33">
        <v>2296</v>
      </c>
      <c r="E145" s="33"/>
      <c r="F145" s="31" t="s">
        <v>986</v>
      </c>
      <c r="G145" s="25" t="str">
        <f t="shared" si="0"/>
        <v>Pow 100 lat</v>
      </c>
      <c r="H145" s="31"/>
      <c r="I145" s="25" t="s">
        <v>986</v>
      </c>
      <c r="J145" s="31" t="s">
        <v>1048</v>
      </c>
      <c r="K145" s="31"/>
      <c r="L145" s="31"/>
      <c r="M145" s="31"/>
      <c r="N145" s="31"/>
      <c r="O145" s="343" t="s">
        <v>625</v>
      </c>
    </row>
    <row r="146" spans="1:15" ht="18" customHeight="1">
      <c r="A146" s="26">
        <v>74</v>
      </c>
      <c r="B146" s="24" t="s">
        <v>40</v>
      </c>
      <c r="C146" s="25" t="s">
        <v>13</v>
      </c>
      <c r="D146" s="33">
        <v>1407</v>
      </c>
      <c r="E146" s="33"/>
      <c r="F146" s="31" t="s">
        <v>986</v>
      </c>
      <c r="G146" s="25" t="str">
        <f t="shared" si="0"/>
        <v>Pow 100 lat</v>
      </c>
      <c r="H146" s="31"/>
      <c r="I146" s="25" t="s">
        <v>986</v>
      </c>
      <c r="J146" s="31" t="s">
        <v>1048</v>
      </c>
      <c r="K146" s="31"/>
      <c r="L146" s="31"/>
      <c r="M146" s="31"/>
      <c r="N146" s="31"/>
      <c r="O146" s="343" t="s">
        <v>625</v>
      </c>
    </row>
    <row r="147" spans="1:15" ht="18" customHeight="1">
      <c r="A147" s="26">
        <v>75</v>
      </c>
      <c r="B147" s="24" t="s">
        <v>1074</v>
      </c>
      <c r="C147" s="25" t="s">
        <v>13</v>
      </c>
      <c r="D147" s="33">
        <v>2423</v>
      </c>
      <c r="E147" s="33"/>
      <c r="F147" s="31" t="s">
        <v>986</v>
      </c>
      <c r="G147" s="25" t="str">
        <f t="shared" si="0"/>
        <v>Pow 100 lat</v>
      </c>
      <c r="H147" s="31"/>
      <c r="I147" s="25" t="s">
        <v>986</v>
      </c>
      <c r="J147" s="31" t="s">
        <v>1048</v>
      </c>
      <c r="K147" s="31"/>
      <c r="L147" s="31"/>
      <c r="M147" s="31"/>
      <c r="N147" s="31"/>
      <c r="O147" s="343" t="s">
        <v>625</v>
      </c>
    </row>
    <row r="148" spans="1:15" ht="18" customHeight="1">
      <c r="A148" s="26">
        <v>76</v>
      </c>
      <c r="B148" s="24" t="s">
        <v>41</v>
      </c>
      <c r="C148" s="25">
        <v>1936</v>
      </c>
      <c r="D148" s="33">
        <v>1504</v>
      </c>
      <c r="E148" s="33"/>
      <c r="F148" s="31" t="s">
        <v>986</v>
      </c>
      <c r="G148" s="25">
        <f t="shared" si="0"/>
        <v>1936</v>
      </c>
      <c r="H148" s="31">
        <v>82</v>
      </c>
      <c r="I148" s="25" t="s">
        <v>986</v>
      </c>
      <c r="J148" s="31" t="s">
        <v>1048</v>
      </c>
      <c r="K148" s="31"/>
      <c r="L148" s="31"/>
      <c r="M148" s="31"/>
      <c r="N148" s="31"/>
      <c r="O148" s="343" t="s">
        <v>625</v>
      </c>
    </row>
    <row r="149" spans="1:15" ht="18" customHeight="1">
      <c r="A149" s="26">
        <v>77</v>
      </c>
      <c r="B149" s="24" t="s">
        <v>11</v>
      </c>
      <c r="C149" s="25" t="s">
        <v>13</v>
      </c>
      <c r="D149" s="33">
        <v>1511</v>
      </c>
      <c r="E149" s="33"/>
      <c r="F149" s="31" t="s">
        <v>986</v>
      </c>
      <c r="G149" s="25" t="str">
        <f t="shared" si="0"/>
        <v>Pow 100 lat</v>
      </c>
      <c r="H149" s="31"/>
      <c r="I149" s="25" t="s">
        <v>986</v>
      </c>
      <c r="J149" s="31" t="s">
        <v>1048</v>
      </c>
      <c r="K149" s="31"/>
      <c r="L149" s="31"/>
      <c r="M149" s="31"/>
      <c r="N149" s="31"/>
      <c r="O149" s="343" t="s">
        <v>625</v>
      </c>
    </row>
    <row r="150" spans="1:15" ht="18" customHeight="1">
      <c r="A150" s="26">
        <v>78</v>
      </c>
      <c r="B150" s="24" t="s">
        <v>31</v>
      </c>
      <c r="C150" s="25" t="s">
        <v>13</v>
      </c>
      <c r="D150" s="33">
        <v>1154</v>
      </c>
      <c r="E150" s="33"/>
      <c r="F150" s="31" t="s">
        <v>986</v>
      </c>
      <c r="G150" s="25" t="str">
        <f t="shared" si="0"/>
        <v>Pow 100 lat</v>
      </c>
      <c r="H150" s="31"/>
      <c r="I150" s="25" t="s">
        <v>986</v>
      </c>
      <c r="J150" s="31" t="s">
        <v>1048</v>
      </c>
      <c r="K150" s="31"/>
      <c r="L150" s="31"/>
      <c r="M150" s="31"/>
      <c r="N150" s="31"/>
      <c r="O150" s="343" t="s">
        <v>625</v>
      </c>
    </row>
    <row r="151" spans="1:15" ht="18" customHeight="1">
      <c r="A151" s="26">
        <v>79</v>
      </c>
      <c r="B151" s="24" t="s">
        <v>42</v>
      </c>
      <c r="C151" s="25" t="s">
        <v>13</v>
      </c>
      <c r="D151" s="33">
        <v>1653</v>
      </c>
      <c r="E151" s="33"/>
      <c r="F151" s="31" t="s">
        <v>986</v>
      </c>
      <c r="G151" s="25" t="str">
        <f t="shared" si="0"/>
        <v>Pow 100 lat</v>
      </c>
      <c r="H151" s="31"/>
      <c r="I151" s="25" t="s">
        <v>986</v>
      </c>
      <c r="J151" s="31" t="s">
        <v>1048</v>
      </c>
      <c r="K151" s="31"/>
      <c r="L151" s="31"/>
      <c r="M151" s="31"/>
      <c r="N151" s="31"/>
      <c r="O151" s="343" t="s">
        <v>625</v>
      </c>
    </row>
    <row r="152" spans="1:15" ht="18" customHeight="1">
      <c r="A152" s="26">
        <v>80</v>
      </c>
      <c r="B152" s="24" t="s">
        <v>1070</v>
      </c>
      <c r="C152" s="25" t="s">
        <v>13</v>
      </c>
      <c r="D152" s="33">
        <v>4265</v>
      </c>
      <c r="E152" s="33"/>
      <c r="F152" s="31" t="s">
        <v>986</v>
      </c>
      <c r="G152" s="25" t="str">
        <f t="shared" si="0"/>
        <v>Pow 100 lat</v>
      </c>
      <c r="H152" s="31"/>
      <c r="I152" s="25" t="s">
        <v>986</v>
      </c>
      <c r="J152" s="31" t="s">
        <v>1048</v>
      </c>
      <c r="K152" s="31"/>
      <c r="L152" s="31"/>
      <c r="M152" s="31"/>
      <c r="N152" s="31"/>
      <c r="O152" s="343" t="s">
        <v>625</v>
      </c>
    </row>
    <row r="153" spans="1:15" ht="18" customHeight="1">
      <c r="A153" s="26">
        <v>81</v>
      </c>
      <c r="B153" s="24" t="s">
        <v>43</v>
      </c>
      <c r="C153" s="25">
        <v>1912</v>
      </c>
      <c r="D153" s="33">
        <v>1406</v>
      </c>
      <c r="E153" s="33"/>
      <c r="F153" s="31" t="s">
        <v>986</v>
      </c>
      <c r="G153" s="25">
        <f t="shared" si="0"/>
        <v>1912</v>
      </c>
      <c r="H153" s="31">
        <v>68.11</v>
      </c>
      <c r="I153" s="25" t="s">
        <v>986</v>
      </c>
      <c r="J153" s="31" t="s">
        <v>1048</v>
      </c>
      <c r="K153" s="31"/>
      <c r="L153" s="31"/>
      <c r="M153" s="31"/>
      <c r="N153" s="31"/>
      <c r="O153" s="343" t="s">
        <v>625</v>
      </c>
    </row>
    <row r="154" spans="1:15" ht="18" customHeight="1">
      <c r="A154" s="26">
        <v>82</v>
      </c>
      <c r="B154" s="24" t="s">
        <v>42</v>
      </c>
      <c r="C154" s="25" t="s">
        <v>13</v>
      </c>
      <c r="D154" s="33">
        <v>3267</v>
      </c>
      <c r="E154" s="33"/>
      <c r="F154" s="31" t="s">
        <v>986</v>
      </c>
      <c r="G154" s="25" t="str">
        <f t="shared" si="0"/>
        <v>Pow 100 lat</v>
      </c>
      <c r="H154" s="31"/>
      <c r="I154" s="25" t="s">
        <v>986</v>
      </c>
      <c r="J154" s="31" t="s">
        <v>1048</v>
      </c>
      <c r="K154" s="31"/>
      <c r="L154" s="31"/>
      <c r="M154" s="31"/>
      <c r="N154" s="31"/>
      <c r="O154" s="343" t="s">
        <v>625</v>
      </c>
    </row>
    <row r="155" spans="1:15" ht="18" customHeight="1">
      <c r="A155" s="26">
        <v>83</v>
      </c>
      <c r="B155" s="24" t="s">
        <v>21</v>
      </c>
      <c r="C155" s="25" t="s">
        <v>44</v>
      </c>
      <c r="D155" s="33">
        <v>1170</v>
      </c>
      <c r="E155" s="33"/>
      <c r="F155" s="31" t="s">
        <v>986</v>
      </c>
      <c r="G155" s="25" t="str">
        <f t="shared" si="0"/>
        <v>Do 40 lat</v>
      </c>
      <c r="H155" s="31"/>
      <c r="I155" s="25" t="s">
        <v>986</v>
      </c>
      <c r="J155" s="31" t="s">
        <v>1048</v>
      </c>
      <c r="K155" s="31"/>
      <c r="L155" s="31"/>
      <c r="M155" s="31"/>
      <c r="N155" s="31"/>
      <c r="O155" s="343" t="s">
        <v>625</v>
      </c>
    </row>
    <row r="156" spans="1:15" ht="18" customHeight="1">
      <c r="A156" s="26">
        <v>84</v>
      </c>
      <c r="B156" s="24" t="s">
        <v>1055</v>
      </c>
      <c r="C156" s="25">
        <v>1879</v>
      </c>
      <c r="D156" s="33">
        <v>3549</v>
      </c>
      <c r="E156" s="33"/>
      <c r="F156" s="31" t="s">
        <v>986</v>
      </c>
      <c r="G156" s="25">
        <f t="shared" si="0"/>
        <v>1879</v>
      </c>
      <c r="H156" s="31">
        <v>151.37</v>
      </c>
      <c r="I156" s="25" t="s">
        <v>986</v>
      </c>
      <c r="J156" s="31" t="s">
        <v>1048</v>
      </c>
      <c r="K156" s="31"/>
      <c r="L156" s="31"/>
      <c r="M156" s="31"/>
      <c r="N156" s="31"/>
      <c r="O156" s="343" t="s">
        <v>625</v>
      </c>
    </row>
    <row r="157" spans="1:15" ht="18" customHeight="1">
      <c r="A157" s="26">
        <v>85</v>
      </c>
      <c r="B157" s="24" t="s">
        <v>1057</v>
      </c>
      <c r="C157" s="25" t="s">
        <v>19</v>
      </c>
      <c r="D157" s="33">
        <v>2957</v>
      </c>
      <c r="E157" s="33"/>
      <c r="F157" s="31" t="s">
        <v>986</v>
      </c>
      <c r="G157" s="25" t="str">
        <f t="shared" si="0"/>
        <v>40 lat</v>
      </c>
      <c r="H157" s="31"/>
      <c r="I157" s="25" t="s">
        <v>986</v>
      </c>
      <c r="J157" s="31" t="s">
        <v>1048</v>
      </c>
      <c r="K157" s="31"/>
      <c r="L157" s="31"/>
      <c r="M157" s="31"/>
      <c r="N157" s="31"/>
      <c r="O157" s="343" t="s">
        <v>625</v>
      </c>
    </row>
    <row r="158" spans="1:15" ht="18" customHeight="1">
      <c r="A158" s="26">
        <v>86</v>
      </c>
      <c r="B158" s="24" t="s">
        <v>45</v>
      </c>
      <c r="C158" s="25" t="s">
        <v>46</v>
      </c>
      <c r="D158" s="33">
        <v>3312</v>
      </c>
      <c r="E158" s="33"/>
      <c r="F158" s="31" t="s">
        <v>986</v>
      </c>
      <c r="G158" s="25" t="str">
        <f t="shared" si="0"/>
        <v>Pow 40 lat</v>
      </c>
      <c r="H158" s="31"/>
      <c r="I158" s="25" t="s">
        <v>986</v>
      </c>
      <c r="J158" s="31" t="s">
        <v>1048</v>
      </c>
      <c r="K158" s="31"/>
      <c r="L158" s="31"/>
      <c r="M158" s="31"/>
      <c r="N158" s="31"/>
      <c r="O158" s="343" t="s">
        <v>625</v>
      </c>
    </row>
    <row r="159" spans="1:15" ht="18" customHeight="1">
      <c r="A159" s="26">
        <v>87</v>
      </c>
      <c r="B159" s="24" t="s">
        <v>2</v>
      </c>
      <c r="C159" s="25" t="s">
        <v>46</v>
      </c>
      <c r="D159" s="33">
        <v>3939</v>
      </c>
      <c r="E159" s="33"/>
      <c r="F159" s="31" t="s">
        <v>986</v>
      </c>
      <c r="G159" s="25" t="str">
        <f t="shared" si="0"/>
        <v>Pow 40 lat</v>
      </c>
      <c r="H159" s="31"/>
      <c r="I159" s="25" t="s">
        <v>986</v>
      </c>
      <c r="J159" s="31" t="s">
        <v>1048</v>
      </c>
      <c r="K159" s="31"/>
      <c r="L159" s="31"/>
      <c r="M159" s="31"/>
      <c r="N159" s="31"/>
      <c r="O159" s="343" t="s">
        <v>625</v>
      </c>
    </row>
    <row r="160" spans="1:15" ht="18" customHeight="1">
      <c r="A160" s="26">
        <v>88</v>
      </c>
      <c r="B160" s="24" t="s">
        <v>2</v>
      </c>
      <c r="C160" s="25" t="s">
        <v>46</v>
      </c>
      <c r="D160" s="33">
        <v>4605</v>
      </c>
      <c r="E160" s="33"/>
      <c r="F160" s="31" t="s">
        <v>986</v>
      </c>
      <c r="G160" s="25" t="str">
        <f t="shared" si="0"/>
        <v>Pow 40 lat</v>
      </c>
      <c r="H160" s="31"/>
      <c r="I160" s="25" t="s">
        <v>986</v>
      </c>
      <c r="J160" s="31" t="s">
        <v>1048</v>
      </c>
      <c r="K160" s="31"/>
      <c r="L160" s="31"/>
      <c r="M160" s="31"/>
      <c r="N160" s="31"/>
      <c r="O160" s="343" t="s">
        <v>625</v>
      </c>
    </row>
    <row r="161" spans="1:15" ht="18" customHeight="1">
      <c r="A161" s="26">
        <v>89</v>
      </c>
      <c r="B161" s="24" t="s">
        <v>6</v>
      </c>
      <c r="C161" s="25" t="s">
        <v>46</v>
      </c>
      <c r="D161" s="33">
        <v>2440</v>
      </c>
      <c r="E161" s="33"/>
      <c r="F161" s="31" t="s">
        <v>986</v>
      </c>
      <c r="G161" s="25" t="str">
        <f t="shared" si="0"/>
        <v>Pow 40 lat</v>
      </c>
      <c r="H161" s="31"/>
      <c r="I161" s="25" t="s">
        <v>986</v>
      </c>
      <c r="J161" s="31" t="s">
        <v>1048</v>
      </c>
      <c r="K161" s="31"/>
      <c r="L161" s="31"/>
      <c r="M161" s="31"/>
      <c r="N161" s="31"/>
      <c r="O161" s="343" t="s">
        <v>625</v>
      </c>
    </row>
    <row r="162" spans="1:15" ht="18" customHeight="1">
      <c r="A162" s="26">
        <v>90</v>
      </c>
      <c r="B162" s="24" t="s">
        <v>16</v>
      </c>
      <c r="C162" s="25" t="s">
        <v>17</v>
      </c>
      <c r="D162" s="33">
        <v>977</v>
      </c>
      <c r="E162" s="33"/>
      <c r="F162" s="31" t="s">
        <v>986</v>
      </c>
      <c r="G162" s="25" t="str">
        <f t="shared" si="0"/>
        <v>Do 50 lat</v>
      </c>
      <c r="H162" s="31"/>
      <c r="I162" s="25" t="s">
        <v>986</v>
      </c>
      <c r="J162" s="31" t="s">
        <v>1048</v>
      </c>
      <c r="K162" s="31"/>
      <c r="L162" s="31"/>
      <c r="M162" s="31"/>
      <c r="N162" s="31"/>
      <c r="O162" s="343" t="s">
        <v>625</v>
      </c>
    </row>
    <row r="163" spans="1:15" ht="18" customHeight="1">
      <c r="A163" s="26">
        <v>91</v>
      </c>
      <c r="B163" s="24" t="s">
        <v>1047</v>
      </c>
      <c r="C163" s="25">
        <v>1976</v>
      </c>
      <c r="D163" s="33">
        <v>30000</v>
      </c>
      <c r="E163" s="33"/>
      <c r="F163" s="31" t="s">
        <v>986</v>
      </c>
      <c r="G163" s="25">
        <f t="shared" si="0"/>
        <v>1976</v>
      </c>
      <c r="H163" s="31"/>
      <c r="I163" s="25" t="s">
        <v>986</v>
      </c>
      <c r="J163" s="31" t="s">
        <v>1048</v>
      </c>
      <c r="K163" s="31"/>
      <c r="L163" s="31"/>
      <c r="M163" s="31"/>
      <c r="N163" s="31"/>
      <c r="O163" s="343" t="s">
        <v>625</v>
      </c>
    </row>
    <row r="164" spans="1:15" ht="18" customHeight="1">
      <c r="A164" s="26">
        <v>92</v>
      </c>
      <c r="B164" s="24" t="s">
        <v>47</v>
      </c>
      <c r="C164" s="25" t="s">
        <v>8</v>
      </c>
      <c r="D164" s="33">
        <v>30000</v>
      </c>
      <c r="E164" s="33"/>
      <c r="F164" s="31" t="s">
        <v>986</v>
      </c>
      <c r="G164" s="25" t="str">
        <f t="shared" si="0"/>
        <v>Pow 50 lat</v>
      </c>
      <c r="H164" s="31"/>
      <c r="I164" s="25" t="s">
        <v>986</v>
      </c>
      <c r="J164" s="31" t="s">
        <v>1048</v>
      </c>
      <c r="K164" s="31"/>
      <c r="L164" s="31"/>
      <c r="M164" s="31"/>
      <c r="N164" s="31"/>
      <c r="O164" s="343" t="s">
        <v>625</v>
      </c>
    </row>
    <row r="165" spans="1:15" ht="18" customHeight="1">
      <c r="A165" s="26">
        <v>93</v>
      </c>
      <c r="B165" s="24" t="s">
        <v>48</v>
      </c>
      <c r="C165" s="25" t="s">
        <v>8</v>
      </c>
      <c r="D165" s="33">
        <v>85424</v>
      </c>
      <c r="E165" s="33"/>
      <c r="F165" s="31" t="s">
        <v>986</v>
      </c>
      <c r="G165" s="25" t="s">
        <v>48</v>
      </c>
      <c r="H165" s="31"/>
      <c r="I165" s="25" t="s">
        <v>986</v>
      </c>
      <c r="J165" s="31" t="s">
        <v>1048</v>
      </c>
      <c r="K165" s="31"/>
      <c r="L165" s="31"/>
      <c r="M165" s="31"/>
      <c r="N165" s="31"/>
      <c r="O165" s="343" t="s">
        <v>625</v>
      </c>
    </row>
    <row r="166" spans="1:15" ht="18" customHeight="1">
      <c r="A166" s="26">
        <v>94</v>
      </c>
      <c r="B166" s="24" t="s">
        <v>49</v>
      </c>
      <c r="C166" s="25" t="s">
        <v>1050</v>
      </c>
      <c r="D166" s="33">
        <v>12164</v>
      </c>
      <c r="E166" s="33"/>
      <c r="F166" s="31" t="s">
        <v>986</v>
      </c>
      <c r="G166" s="25" t="s">
        <v>49</v>
      </c>
      <c r="H166" s="31"/>
      <c r="I166" s="25" t="s">
        <v>986</v>
      </c>
      <c r="J166" s="31" t="s">
        <v>1048</v>
      </c>
      <c r="K166" s="31"/>
      <c r="L166" s="31"/>
      <c r="M166" s="31"/>
      <c r="N166" s="31"/>
      <c r="O166" s="343" t="s">
        <v>625</v>
      </c>
    </row>
    <row r="167" spans="1:15" ht="18" customHeight="1">
      <c r="A167" s="26">
        <v>95</v>
      </c>
      <c r="B167" s="24" t="s">
        <v>50</v>
      </c>
      <c r="C167" s="25">
        <v>2010</v>
      </c>
      <c r="D167" s="33">
        <v>44072</v>
      </c>
      <c r="E167" s="33"/>
      <c r="F167" s="31"/>
      <c r="G167" s="25" t="s">
        <v>51</v>
      </c>
      <c r="H167" s="31"/>
      <c r="I167" s="25"/>
      <c r="J167" s="31"/>
      <c r="K167" s="31"/>
      <c r="L167" s="31"/>
      <c r="M167" s="31"/>
      <c r="N167" s="31"/>
      <c r="O167" s="343"/>
    </row>
    <row r="168" spans="1:15" ht="18" customHeight="1">
      <c r="A168" s="26">
        <v>96</v>
      </c>
      <c r="B168" s="24" t="s">
        <v>52</v>
      </c>
      <c r="C168" s="25">
        <v>2010</v>
      </c>
      <c r="D168" s="33">
        <v>818561</v>
      </c>
      <c r="E168" s="33"/>
      <c r="F168" s="31" t="s">
        <v>986</v>
      </c>
      <c r="G168" s="25" t="s">
        <v>51</v>
      </c>
      <c r="H168" s="31"/>
      <c r="I168" s="25" t="s">
        <v>986</v>
      </c>
      <c r="J168" s="31" t="s">
        <v>1048</v>
      </c>
      <c r="K168" s="31"/>
      <c r="L168" s="31"/>
      <c r="M168" s="31"/>
      <c r="N168" s="31"/>
      <c r="O168" s="343" t="s">
        <v>625</v>
      </c>
    </row>
    <row r="169" spans="1:15" ht="18" customHeight="1">
      <c r="A169" s="26">
        <v>97</v>
      </c>
      <c r="B169" s="24" t="s">
        <v>53</v>
      </c>
      <c r="C169" s="25">
        <v>2012</v>
      </c>
      <c r="D169" s="33">
        <v>39200</v>
      </c>
      <c r="E169" s="33"/>
      <c r="F169" s="31"/>
      <c r="G169" s="25">
        <f>C169</f>
        <v>2012</v>
      </c>
      <c r="H169" s="31"/>
      <c r="I169" s="25"/>
      <c r="J169" s="31"/>
      <c r="K169" s="31"/>
      <c r="L169" s="31"/>
      <c r="M169" s="31"/>
      <c r="N169" s="31"/>
      <c r="O169" s="343"/>
    </row>
    <row r="170" spans="1:15" ht="18" customHeight="1">
      <c r="A170" s="26">
        <v>98</v>
      </c>
      <c r="B170" s="24" t="s">
        <v>54</v>
      </c>
      <c r="C170" s="25" t="s">
        <v>55</v>
      </c>
      <c r="D170" s="33">
        <v>221160</v>
      </c>
      <c r="E170" s="33"/>
      <c r="F170" s="31"/>
      <c r="G170" s="25" t="str">
        <f>C170</f>
        <v>2012-214</v>
      </c>
      <c r="H170" s="31"/>
      <c r="I170" s="25"/>
      <c r="J170" s="31"/>
      <c r="K170" s="31"/>
      <c r="L170" s="31"/>
      <c r="M170" s="31"/>
      <c r="N170" s="31"/>
      <c r="O170" s="343"/>
    </row>
    <row r="171" spans="1:16" s="50" customFormat="1" ht="26.25" customHeight="1">
      <c r="A171" s="279"/>
      <c r="B171" s="11" t="s">
        <v>587</v>
      </c>
      <c r="C171" s="12"/>
      <c r="D171" s="48">
        <f>SUM(D79:D170)</f>
        <v>4092986</v>
      </c>
      <c r="E171" s="48"/>
      <c r="F171" s="49"/>
      <c r="G171" s="12"/>
      <c r="H171" s="49"/>
      <c r="I171" s="12"/>
      <c r="J171" s="49"/>
      <c r="K171" s="49"/>
      <c r="L171" s="49"/>
      <c r="M171" s="49"/>
      <c r="N171" s="49"/>
      <c r="O171" s="347"/>
      <c r="P171" s="358"/>
    </row>
    <row r="172" spans="1:16" s="261" customFormat="1" ht="34.5" customHeight="1">
      <c r="A172" s="284">
        <v>6</v>
      </c>
      <c r="B172" s="373" t="s">
        <v>489</v>
      </c>
      <c r="C172" s="374"/>
      <c r="D172" s="374"/>
      <c r="E172" s="374"/>
      <c r="F172" s="374"/>
      <c r="G172" s="374"/>
      <c r="H172" s="374"/>
      <c r="I172" s="374"/>
      <c r="J172" s="375"/>
      <c r="K172" s="377" t="s">
        <v>77</v>
      </c>
      <c r="L172" s="377"/>
      <c r="M172" s="377"/>
      <c r="N172" s="377"/>
      <c r="O172" s="341"/>
      <c r="P172" s="354"/>
    </row>
    <row r="173" spans="1:256" ht="34.5" customHeight="1">
      <c r="A173" s="25">
        <v>1</v>
      </c>
      <c r="B173" s="14" t="s">
        <v>78</v>
      </c>
      <c r="C173" s="15">
        <v>1994</v>
      </c>
      <c r="D173" s="33">
        <v>625463</v>
      </c>
      <c r="E173" s="33"/>
      <c r="F173" s="47" t="s">
        <v>79</v>
      </c>
      <c r="G173" s="15" t="s">
        <v>80</v>
      </c>
      <c r="H173" s="26">
        <v>236</v>
      </c>
      <c r="I173" s="27"/>
      <c r="J173" s="378" t="s">
        <v>81</v>
      </c>
      <c r="K173" s="27" t="s">
        <v>494</v>
      </c>
      <c r="L173" s="41" t="s">
        <v>495</v>
      </c>
      <c r="M173" s="41" t="s">
        <v>495</v>
      </c>
      <c r="N173" s="27"/>
      <c r="O173" s="342" t="s">
        <v>656</v>
      </c>
      <c r="P173" s="355"/>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c r="IO173" s="28"/>
      <c r="IP173" s="28"/>
      <c r="IQ173" s="28"/>
      <c r="IR173" s="28"/>
      <c r="IS173" s="28"/>
      <c r="IT173" s="28"/>
      <c r="IU173" s="28"/>
      <c r="IV173" s="28"/>
    </row>
    <row r="174" spans="1:256" ht="34.5" customHeight="1">
      <c r="A174" s="369">
        <v>2</v>
      </c>
      <c r="B174" s="397" t="s">
        <v>82</v>
      </c>
      <c r="C174" s="392">
        <v>1994</v>
      </c>
      <c r="D174" s="393">
        <v>82500</v>
      </c>
      <c r="E174" s="33"/>
      <c r="F174" s="376" t="s">
        <v>83</v>
      </c>
      <c r="G174" s="392" t="s">
        <v>84</v>
      </c>
      <c r="H174" s="51">
        <v>35.5</v>
      </c>
      <c r="I174" s="371"/>
      <c r="J174" s="378"/>
      <c r="K174" s="378" t="s">
        <v>493</v>
      </c>
      <c r="L174" s="383" t="s">
        <v>495</v>
      </c>
      <c r="M174" s="383" t="s">
        <v>495</v>
      </c>
      <c r="N174" s="371"/>
      <c r="O174" s="342" t="s">
        <v>85</v>
      </c>
      <c r="P174" s="355"/>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c r="IN174" s="28"/>
      <c r="IO174" s="28"/>
      <c r="IP174" s="28"/>
      <c r="IQ174" s="28"/>
      <c r="IR174" s="28"/>
      <c r="IS174" s="28"/>
      <c r="IT174" s="28"/>
      <c r="IU174" s="28"/>
      <c r="IV174" s="28"/>
    </row>
    <row r="175" spans="1:256" ht="34.5" customHeight="1">
      <c r="A175" s="370"/>
      <c r="B175" s="397"/>
      <c r="C175" s="392"/>
      <c r="D175" s="393"/>
      <c r="E175" s="33"/>
      <c r="F175" s="376"/>
      <c r="G175" s="392"/>
      <c r="H175" s="52"/>
      <c r="I175" s="372"/>
      <c r="J175" s="378"/>
      <c r="K175" s="378"/>
      <c r="L175" s="378"/>
      <c r="M175" s="378"/>
      <c r="N175" s="372"/>
      <c r="O175" s="342"/>
      <c r="P175" s="355"/>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c r="IN175" s="28"/>
      <c r="IO175" s="28"/>
      <c r="IP175" s="28"/>
      <c r="IQ175" s="28"/>
      <c r="IR175" s="28"/>
      <c r="IS175" s="28"/>
      <c r="IT175" s="28"/>
      <c r="IU175" s="28"/>
      <c r="IV175" s="28"/>
    </row>
    <row r="176" spans="1:256" ht="34.5" customHeight="1">
      <c r="A176" s="26">
        <v>3</v>
      </c>
      <c r="B176" s="14" t="s">
        <v>86</v>
      </c>
      <c r="C176" s="303">
        <v>1994</v>
      </c>
      <c r="D176" s="33">
        <v>332472</v>
      </c>
      <c r="E176" s="33"/>
      <c r="F176" s="25" t="s">
        <v>87</v>
      </c>
      <c r="G176" s="15" t="s">
        <v>88</v>
      </c>
      <c r="H176" s="26">
        <v>484</v>
      </c>
      <c r="I176" s="27"/>
      <c r="J176" s="378"/>
      <c r="K176" s="27" t="s">
        <v>493</v>
      </c>
      <c r="L176" s="41" t="s">
        <v>495</v>
      </c>
      <c r="M176" s="41" t="s">
        <v>495</v>
      </c>
      <c r="N176" s="27"/>
      <c r="O176" s="342" t="s">
        <v>625</v>
      </c>
      <c r="P176" s="355"/>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c r="IR176" s="28"/>
      <c r="IS176" s="28"/>
      <c r="IT176" s="28"/>
      <c r="IU176" s="28"/>
      <c r="IV176" s="28"/>
    </row>
    <row r="177" spans="1:256" ht="34.5" customHeight="1">
      <c r="A177" s="25">
        <v>4</v>
      </c>
      <c r="B177" s="14" t="s">
        <v>89</v>
      </c>
      <c r="C177" s="303">
        <v>1997</v>
      </c>
      <c r="D177" s="33">
        <v>1309515</v>
      </c>
      <c r="E177" s="33"/>
      <c r="F177" s="25" t="s">
        <v>90</v>
      </c>
      <c r="G177" s="15" t="s">
        <v>953</v>
      </c>
      <c r="H177" s="26">
        <v>48</v>
      </c>
      <c r="I177" s="27"/>
      <c r="J177" s="378"/>
      <c r="K177" s="27" t="s">
        <v>493</v>
      </c>
      <c r="L177" s="41" t="s">
        <v>495</v>
      </c>
      <c r="M177" s="41" t="s">
        <v>495</v>
      </c>
      <c r="N177" s="27"/>
      <c r="O177" s="342" t="s">
        <v>625</v>
      </c>
      <c r="P177" s="355"/>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c r="IN177" s="28"/>
      <c r="IO177" s="28"/>
      <c r="IP177" s="28"/>
      <c r="IQ177" s="28"/>
      <c r="IR177" s="28"/>
      <c r="IS177" s="28"/>
      <c r="IT177" s="28"/>
      <c r="IU177" s="28"/>
      <c r="IV177" s="28"/>
    </row>
    <row r="178" spans="1:16" ht="24.75" customHeight="1">
      <c r="A178" s="313">
        <v>6</v>
      </c>
      <c r="B178" s="296" t="s">
        <v>1137</v>
      </c>
      <c r="C178" s="304"/>
      <c r="D178" s="305">
        <v>20031867.16</v>
      </c>
      <c r="E178" s="297"/>
      <c r="F178" s="298"/>
      <c r="G178" s="296" t="s">
        <v>1138</v>
      </c>
      <c r="H178" s="2"/>
      <c r="I178" s="2"/>
      <c r="J178" s="2"/>
      <c r="K178" s="299" t="s">
        <v>570</v>
      </c>
      <c r="L178" s="299" t="s">
        <v>570</v>
      </c>
      <c r="M178" s="300" t="s">
        <v>570</v>
      </c>
      <c r="N178" s="299"/>
      <c r="O178" s="348"/>
      <c r="P178" s="359"/>
    </row>
    <row r="179" spans="1:16" ht="24.75" customHeight="1">
      <c r="A179" s="301">
        <v>7</v>
      </c>
      <c r="B179" s="296" t="s">
        <v>1139</v>
      </c>
      <c r="C179" s="304"/>
      <c r="D179" s="305">
        <v>22007465.19</v>
      </c>
      <c r="E179" s="297"/>
      <c r="F179" s="302"/>
      <c r="G179" s="296" t="s">
        <v>1138</v>
      </c>
      <c r="H179" s="2"/>
      <c r="I179" s="2"/>
      <c r="J179" s="2"/>
      <c r="K179" s="299" t="s">
        <v>570</v>
      </c>
      <c r="L179" s="299" t="s">
        <v>570</v>
      </c>
      <c r="M179" s="300" t="s">
        <v>570</v>
      </c>
      <c r="N179" s="299"/>
      <c r="O179" s="348"/>
      <c r="P179" s="359"/>
    </row>
    <row r="180" spans="1:16" s="1" customFormat="1" ht="127.5">
      <c r="A180" s="288">
        <v>5</v>
      </c>
      <c r="B180" s="289" t="s">
        <v>1134</v>
      </c>
      <c r="C180" s="290">
        <v>2014</v>
      </c>
      <c r="D180" s="291"/>
      <c r="E180" s="295">
        <v>1633396.53</v>
      </c>
      <c r="F180" s="292"/>
      <c r="G180" s="292"/>
      <c r="H180" s="293"/>
      <c r="I180" s="294"/>
      <c r="J180" s="288"/>
      <c r="K180" s="288"/>
      <c r="L180" s="288"/>
      <c r="M180" s="288"/>
      <c r="N180" s="288"/>
      <c r="O180" s="349"/>
      <c r="P180" s="360"/>
    </row>
    <row r="181" spans="1:16" s="1" customFormat="1" ht="165.75">
      <c r="A181" s="4">
        <v>6</v>
      </c>
      <c r="B181" s="289" t="s">
        <v>1140</v>
      </c>
      <c r="C181" s="290">
        <v>2014</v>
      </c>
      <c r="D181" s="291"/>
      <c r="E181" s="295">
        <v>11225996.23</v>
      </c>
      <c r="F181" s="292"/>
      <c r="G181" s="292"/>
      <c r="H181" s="293"/>
      <c r="I181" s="294"/>
      <c r="J181" s="288"/>
      <c r="K181" s="288"/>
      <c r="L181" s="288"/>
      <c r="M181" s="288"/>
      <c r="N181" s="288"/>
      <c r="O181" s="349"/>
      <c r="P181" s="360"/>
    </row>
    <row r="182" spans="1:16" s="1" customFormat="1" ht="114.75">
      <c r="A182" s="363">
        <v>7</v>
      </c>
      <c r="B182" s="289" t="s">
        <v>1135</v>
      </c>
      <c r="C182" s="367">
        <v>2014</v>
      </c>
      <c r="D182" s="288"/>
      <c r="E182" s="365">
        <v>5327695.71</v>
      </c>
      <c r="F182" s="288"/>
      <c r="G182" s="288"/>
      <c r="H182" s="288"/>
      <c r="I182" s="288"/>
      <c r="J182" s="288"/>
      <c r="K182" s="288"/>
      <c r="L182" s="288"/>
      <c r="M182" s="288"/>
      <c r="N182" s="288"/>
      <c r="O182" s="349"/>
      <c r="P182" s="360"/>
    </row>
    <row r="183" spans="1:16" s="1" customFormat="1" ht="127.5">
      <c r="A183" s="364"/>
      <c r="B183" s="289" t="s">
        <v>1136</v>
      </c>
      <c r="C183" s="368"/>
      <c r="D183" s="288"/>
      <c r="E183" s="366"/>
      <c r="F183" s="288"/>
      <c r="G183" s="288"/>
      <c r="H183" s="288"/>
      <c r="I183" s="288"/>
      <c r="J183" s="288"/>
      <c r="K183" s="288"/>
      <c r="L183" s="288"/>
      <c r="M183" s="288"/>
      <c r="N183" s="288"/>
      <c r="O183" s="349"/>
      <c r="P183" s="360"/>
    </row>
    <row r="184" spans="1:16" s="50" customFormat="1" ht="34.5" customHeight="1">
      <c r="A184" s="285"/>
      <c r="B184" s="16" t="s">
        <v>587</v>
      </c>
      <c r="C184" s="315"/>
      <c r="D184" s="53">
        <f>SUM(D173:D179)</f>
        <v>44389282.35</v>
      </c>
      <c r="E184" s="53">
        <f>E182+E181+E180</f>
        <v>18187088.470000003</v>
      </c>
      <c r="F184" s="49"/>
      <c r="G184" s="49"/>
      <c r="H184" s="49"/>
      <c r="I184" s="12"/>
      <c r="J184" s="49"/>
      <c r="K184" s="49"/>
      <c r="L184" s="49"/>
      <c r="M184" s="49"/>
      <c r="N184" s="49"/>
      <c r="O184" s="347"/>
      <c r="P184" s="358"/>
    </row>
    <row r="185" spans="1:16" s="261" customFormat="1" ht="34.5" customHeight="1">
      <c r="A185" s="284">
        <v>7</v>
      </c>
      <c r="B185" s="373" t="s">
        <v>599</v>
      </c>
      <c r="C185" s="374"/>
      <c r="D185" s="374"/>
      <c r="E185" s="374"/>
      <c r="F185" s="374"/>
      <c r="G185" s="374"/>
      <c r="H185" s="374"/>
      <c r="I185" s="374"/>
      <c r="J185" s="375"/>
      <c r="K185" s="377" t="s">
        <v>134</v>
      </c>
      <c r="L185" s="377"/>
      <c r="M185" s="377"/>
      <c r="N185" s="377"/>
      <c r="O185" s="341"/>
      <c r="P185" s="354"/>
    </row>
    <row r="186" spans="1:16" s="28" customFormat="1" ht="114.75">
      <c r="A186" s="25">
        <v>1</v>
      </c>
      <c r="B186" s="24" t="s">
        <v>490</v>
      </c>
      <c r="C186" s="25" t="s">
        <v>135</v>
      </c>
      <c r="D186" s="33">
        <v>2545386.82</v>
      </c>
      <c r="E186" s="33"/>
      <c r="F186" s="42" t="s">
        <v>1091</v>
      </c>
      <c r="G186" s="376" t="s">
        <v>136</v>
      </c>
      <c r="H186" s="26">
        <v>1844.45</v>
      </c>
      <c r="I186" s="27" t="s">
        <v>137</v>
      </c>
      <c r="J186" s="26" t="s">
        <v>138</v>
      </c>
      <c r="K186" s="27" t="s">
        <v>496</v>
      </c>
      <c r="L186" s="27" t="s">
        <v>570</v>
      </c>
      <c r="M186" s="27" t="s">
        <v>570</v>
      </c>
      <c r="N186" s="27"/>
      <c r="O186" s="342" t="s">
        <v>625</v>
      </c>
      <c r="P186" s="355"/>
    </row>
    <row r="187" spans="1:16" s="28" customFormat="1" ht="19.5" customHeight="1">
      <c r="A187" s="25">
        <v>2</v>
      </c>
      <c r="B187" s="24" t="s">
        <v>139</v>
      </c>
      <c r="C187" s="25" t="s">
        <v>140</v>
      </c>
      <c r="D187" s="33">
        <v>136187</v>
      </c>
      <c r="E187" s="33"/>
      <c r="F187" s="42"/>
      <c r="G187" s="376"/>
      <c r="H187" s="26"/>
      <c r="I187" s="27"/>
      <c r="J187" s="26" t="s">
        <v>138</v>
      </c>
      <c r="K187" s="27" t="s">
        <v>570</v>
      </c>
      <c r="L187" s="27" t="s">
        <v>496</v>
      </c>
      <c r="M187" s="27" t="s">
        <v>570</v>
      </c>
      <c r="N187" s="27"/>
      <c r="O187" s="342"/>
      <c r="P187" s="355"/>
    </row>
    <row r="188" spans="1:16" s="28" customFormat="1" ht="42" customHeight="1">
      <c r="A188" s="26">
        <v>3</v>
      </c>
      <c r="B188" s="24" t="s">
        <v>141</v>
      </c>
      <c r="C188" s="25" t="s">
        <v>142</v>
      </c>
      <c r="D188" s="33">
        <v>1230155.9</v>
      </c>
      <c r="E188" s="33"/>
      <c r="F188" s="42"/>
      <c r="G188" s="376"/>
      <c r="H188" s="26"/>
      <c r="I188" s="27"/>
      <c r="J188" s="26" t="s">
        <v>143</v>
      </c>
      <c r="K188" s="29" t="s">
        <v>997</v>
      </c>
      <c r="L188" s="27" t="s">
        <v>570</v>
      </c>
      <c r="M188" s="27" t="s">
        <v>570</v>
      </c>
      <c r="N188" s="27"/>
      <c r="O188" s="342" t="s">
        <v>656</v>
      </c>
      <c r="P188" s="355"/>
    </row>
    <row r="189" spans="1:16" s="20" customFormat="1" ht="34.5" customHeight="1">
      <c r="A189" s="279"/>
      <c r="B189" s="11" t="s">
        <v>587</v>
      </c>
      <c r="C189" s="12"/>
      <c r="D189" s="48">
        <f>D186+D187+D188</f>
        <v>3911729.7199999997</v>
      </c>
      <c r="E189" s="48"/>
      <c r="F189" s="54"/>
      <c r="G189" s="12"/>
      <c r="H189" s="17"/>
      <c r="I189" s="19"/>
      <c r="J189" s="17"/>
      <c r="K189" s="19"/>
      <c r="L189" s="19"/>
      <c r="M189" s="19"/>
      <c r="N189" s="19"/>
      <c r="O189" s="346"/>
      <c r="P189" s="357"/>
    </row>
    <row r="190" spans="1:16" s="261" customFormat="1" ht="34.5" customHeight="1">
      <c r="A190" s="284">
        <v>8</v>
      </c>
      <c r="B190" s="380" t="s">
        <v>184</v>
      </c>
      <c r="C190" s="381"/>
      <c r="D190" s="381"/>
      <c r="E190" s="381"/>
      <c r="F190" s="381"/>
      <c r="G190" s="381"/>
      <c r="H190" s="381"/>
      <c r="I190" s="381"/>
      <c r="J190" s="382"/>
      <c r="K190" s="377" t="s">
        <v>185</v>
      </c>
      <c r="L190" s="377"/>
      <c r="M190" s="377"/>
      <c r="N190" s="377"/>
      <c r="O190" s="341"/>
      <c r="P190" s="354"/>
    </row>
    <row r="191" spans="1:16" s="28" customFormat="1" ht="132" customHeight="1">
      <c r="A191" s="25">
        <v>1</v>
      </c>
      <c r="B191" s="24" t="s">
        <v>186</v>
      </c>
      <c r="C191" s="25">
        <v>1977</v>
      </c>
      <c r="D191" s="33">
        <v>1031406.2</v>
      </c>
      <c r="E191" s="33"/>
      <c r="F191" s="55" t="s">
        <v>187</v>
      </c>
      <c r="G191" s="25" t="s">
        <v>188</v>
      </c>
      <c r="H191" s="26">
        <v>840</v>
      </c>
      <c r="I191" s="27" t="s">
        <v>189</v>
      </c>
      <c r="J191" s="26" t="s">
        <v>997</v>
      </c>
      <c r="K191" s="27" t="s">
        <v>570</v>
      </c>
      <c r="L191" s="27" t="s">
        <v>190</v>
      </c>
      <c r="M191" s="27" t="s">
        <v>570</v>
      </c>
      <c r="N191" s="27"/>
      <c r="O191" s="342" t="s">
        <v>625</v>
      </c>
      <c r="P191" s="355"/>
    </row>
    <row r="192" spans="1:16" s="28" customFormat="1" ht="33.75" customHeight="1">
      <c r="A192" s="25">
        <v>2</v>
      </c>
      <c r="B192" s="24" t="s">
        <v>191</v>
      </c>
      <c r="C192" s="25">
        <v>2006</v>
      </c>
      <c r="D192" s="33">
        <v>45522.1</v>
      </c>
      <c r="E192" s="33"/>
      <c r="F192" s="25"/>
      <c r="G192" s="25" t="s">
        <v>188</v>
      </c>
      <c r="H192" s="26">
        <v>3595</v>
      </c>
      <c r="I192" s="27" t="s">
        <v>189</v>
      </c>
      <c r="J192" s="26" t="s">
        <v>997</v>
      </c>
      <c r="K192" s="27" t="s">
        <v>570</v>
      </c>
      <c r="L192" s="27" t="s">
        <v>570</v>
      </c>
      <c r="M192" s="27" t="s">
        <v>570</v>
      </c>
      <c r="N192" s="27"/>
      <c r="O192" s="342"/>
      <c r="P192" s="355"/>
    </row>
    <row r="193" spans="1:16" s="20" customFormat="1" ht="34.5" customHeight="1">
      <c r="A193" s="285"/>
      <c r="B193" s="11" t="s">
        <v>587</v>
      </c>
      <c r="C193" s="12"/>
      <c r="D193" s="48">
        <f>D191+D192</f>
        <v>1076928.3</v>
      </c>
      <c r="E193" s="48"/>
      <c r="F193" s="12"/>
      <c r="G193" s="12"/>
      <c r="H193" s="17"/>
      <c r="I193" s="19"/>
      <c r="J193" s="17"/>
      <c r="K193" s="19"/>
      <c r="L193" s="19"/>
      <c r="M193" s="19"/>
      <c r="N193" s="19"/>
      <c r="O193" s="346"/>
      <c r="P193" s="357"/>
    </row>
    <row r="194" spans="1:16" s="261" customFormat="1" ht="34.5" customHeight="1">
      <c r="A194" s="284">
        <v>9</v>
      </c>
      <c r="B194" s="373" t="s">
        <v>601</v>
      </c>
      <c r="C194" s="374"/>
      <c r="D194" s="374"/>
      <c r="E194" s="374"/>
      <c r="F194" s="374"/>
      <c r="G194" s="374"/>
      <c r="H194" s="374"/>
      <c r="I194" s="374"/>
      <c r="J194" s="375"/>
      <c r="K194" s="377" t="s">
        <v>194</v>
      </c>
      <c r="L194" s="377"/>
      <c r="M194" s="377"/>
      <c r="N194" s="377"/>
      <c r="O194" s="341"/>
      <c r="P194" s="354"/>
    </row>
    <row r="195" spans="1:16" s="28" customFormat="1" ht="51.75" customHeight="1">
      <c r="A195" s="25">
        <v>1</v>
      </c>
      <c r="B195" s="24" t="s">
        <v>195</v>
      </c>
      <c r="C195" s="25" t="s">
        <v>196</v>
      </c>
      <c r="D195" s="33">
        <v>535060.4</v>
      </c>
      <c r="E195" s="33"/>
      <c r="F195" s="43" t="s">
        <v>197</v>
      </c>
      <c r="G195" s="25" t="s">
        <v>198</v>
      </c>
      <c r="H195" s="26">
        <v>913</v>
      </c>
      <c r="I195" s="27" t="s">
        <v>199</v>
      </c>
      <c r="J195" s="26" t="s">
        <v>200</v>
      </c>
      <c r="K195" s="27" t="s">
        <v>497</v>
      </c>
      <c r="L195" s="27" t="s">
        <v>498</v>
      </c>
      <c r="M195" s="27" t="s">
        <v>499</v>
      </c>
      <c r="N195" s="27"/>
      <c r="O195" s="342" t="s">
        <v>625</v>
      </c>
      <c r="P195" s="355"/>
    </row>
    <row r="196" spans="1:16" s="28" customFormat="1" ht="51.75" customHeight="1">
      <c r="A196" s="25">
        <v>2</v>
      </c>
      <c r="B196" s="24" t="s">
        <v>201</v>
      </c>
      <c r="C196" s="25"/>
      <c r="D196" s="33">
        <v>146502.61</v>
      </c>
      <c r="E196" s="33"/>
      <c r="F196" s="43" t="s">
        <v>202</v>
      </c>
      <c r="G196" s="25" t="s">
        <v>198</v>
      </c>
      <c r="H196" s="26">
        <v>236.8</v>
      </c>
      <c r="I196" s="27" t="s">
        <v>203</v>
      </c>
      <c r="J196" s="26" t="s">
        <v>200</v>
      </c>
      <c r="K196" s="27" t="s">
        <v>497</v>
      </c>
      <c r="L196" s="41" t="s">
        <v>500</v>
      </c>
      <c r="M196" s="27" t="s">
        <v>499</v>
      </c>
      <c r="N196" s="27"/>
      <c r="O196" s="342" t="s">
        <v>625</v>
      </c>
      <c r="P196" s="355"/>
    </row>
    <row r="197" spans="1:16" s="28" customFormat="1" ht="51.75" customHeight="1">
      <c r="A197" s="25">
        <v>3</v>
      </c>
      <c r="B197" s="24" t="s">
        <v>559</v>
      </c>
      <c r="C197" s="25"/>
      <c r="D197" s="33">
        <v>120207.9</v>
      </c>
      <c r="E197" s="33"/>
      <c r="F197" s="43"/>
      <c r="G197" s="25"/>
      <c r="H197" s="26"/>
      <c r="I197" s="27"/>
      <c r="J197" s="26"/>
      <c r="K197" s="27"/>
      <c r="L197" s="41"/>
      <c r="M197" s="27"/>
      <c r="N197" s="27"/>
      <c r="O197" s="342"/>
      <c r="P197" s="355"/>
    </row>
    <row r="198" spans="1:16" s="28" customFormat="1" ht="51.75" customHeight="1">
      <c r="A198" s="25">
        <v>4</v>
      </c>
      <c r="B198" s="24" t="s">
        <v>242</v>
      </c>
      <c r="C198" s="25"/>
      <c r="D198" s="33">
        <v>27368.2</v>
      </c>
      <c r="E198" s="33"/>
      <c r="F198" s="43"/>
      <c r="G198" s="25"/>
      <c r="H198" s="26"/>
      <c r="I198" s="27"/>
      <c r="J198" s="26"/>
      <c r="K198" s="27"/>
      <c r="L198" s="41"/>
      <c r="M198" s="27"/>
      <c r="N198" s="27"/>
      <c r="O198" s="342"/>
      <c r="P198" s="355"/>
    </row>
    <row r="199" spans="1:16" s="28" customFormat="1" ht="51.75" customHeight="1">
      <c r="A199" s="25">
        <v>5</v>
      </c>
      <c r="B199" s="24" t="s">
        <v>560</v>
      </c>
      <c r="C199" s="25"/>
      <c r="D199" s="33">
        <v>10671.82</v>
      </c>
      <c r="E199" s="33"/>
      <c r="F199" s="43"/>
      <c r="G199" s="25"/>
      <c r="H199" s="26"/>
      <c r="I199" s="27"/>
      <c r="J199" s="26"/>
      <c r="K199" s="27"/>
      <c r="L199" s="41"/>
      <c r="M199" s="27"/>
      <c r="N199" s="27"/>
      <c r="O199" s="342"/>
      <c r="P199" s="355"/>
    </row>
    <row r="200" spans="1:16" s="20" customFormat="1" ht="34.5" customHeight="1">
      <c r="A200" s="285"/>
      <c r="B200" s="11" t="s">
        <v>587</v>
      </c>
      <c r="C200" s="12"/>
      <c r="D200" s="48">
        <f>SUM(D195:D199)</f>
        <v>839810.9299999999</v>
      </c>
      <c r="E200" s="48"/>
      <c r="F200" s="54"/>
      <c r="G200" s="12"/>
      <c r="H200" s="17"/>
      <c r="I200" s="19"/>
      <c r="J200" s="17"/>
      <c r="K200" s="19"/>
      <c r="L200" s="56"/>
      <c r="M200" s="19"/>
      <c r="N200" s="19"/>
      <c r="O200" s="346"/>
      <c r="P200" s="357"/>
    </row>
    <row r="201" spans="1:16" s="261" customFormat="1" ht="34.5" customHeight="1">
      <c r="A201" s="284">
        <v>10</v>
      </c>
      <c r="B201" s="373" t="s">
        <v>602</v>
      </c>
      <c r="C201" s="374"/>
      <c r="D201" s="374"/>
      <c r="E201" s="374"/>
      <c r="F201" s="374"/>
      <c r="G201" s="374"/>
      <c r="H201" s="374"/>
      <c r="I201" s="374"/>
      <c r="J201" s="375"/>
      <c r="K201" s="377" t="s">
        <v>226</v>
      </c>
      <c r="L201" s="377"/>
      <c r="M201" s="377"/>
      <c r="N201" s="377"/>
      <c r="O201" s="341"/>
      <c r="P201" s="354"/>
    </row>
    <row r="202" spans="1:16" s="28" customFormat="1" ht="112.5" customHeight="1">
      <c r="A202" s="25">
        <v>1</v>
      </c>
      <c r="B202" s="24" t="s">
        <v>227</v>
      </c>
      <c r="C202" s="25" t="s">
        <v>228</v>
      </c>
      <c r="D202" s="33">
        <v>5867696.15</v>
      </c>
      <c r="E202" s="33"/>
      <c r="F202" s="43" t="s">
        <v>229</v>
      </c>
      <c r="G202" s="25" t="s">
        <v>1105</v>
      </c>
      <c r="H202" s="26"/>
      <c r="I202" s="27"/>
      <c r="J202" s="27" t="s">
        <v>231</v>
      </c>
      <c r="K202" s="27" t="s">
        <v>997</v>
      </c>
      <c r="L202" s="27" t="s">
        <v>189</v>
      </c>
      <c r="M202" s="27" t="s">
        <v>189</v>
      </c>
      <c r="N202" s="27"/>
      <c r="O202" s="342" t="s">
        <v>625</v>
      </c>
      <c r="P202" s="355"/>
    </row>
    <row r="203" spans="1:16" s="28" customFormat="1" ht="47.25" customHeight="1">
      <c r="A203" s="25">
        <v>2</v>
      </c>
      <c r="B203" s="24" t="s">
        <v>232</v>
      </c>
      <c r="C203" s="25">
        <v>1937</v>
      </c>
      <c r="D203" s="33">
        <v>965303.15</v>
      </c>
      <c r="E203" s="33"/>
      <c r="F203" s="43" t="s">
        <v>233</v>
      </c>
      <c r="G203" s="25" t="s">
        <v>234</v>
      </c>
      <c r="H203" s="26">
        <v>4039.84</v>
      </c>
      <c r="I203" s="27"/>
      <c r="J203" s="26"/>
      <c r="K203" s="27" t="s">
        <v>997</v>
      </c>
      <c r="L203" s="27" t="s">
        <v>189</v>
      </c>
      <c r="M203" s="27" t="s">
        <v>189</v>
      </c>
      <c r="N203" s="27"/>
      <c r="O203" s="342" t="s">
        <v>625</v>
      </c>
      <c r="P203" s="355"/>
    </row>
    <row r="204" spans="1:16" s="28" customFormat="1" ht="36.75" customHeight="1">
      <c r="A204" s="25">
        <v>3</v>
      </c>
      <c r="B204" s="24" t="s">
        <v>235</v>
      </c>
      <c r="C204" s="25">
        <v>1962</v>
      </c>
      <c r="D204" s="33">
        <v>184939.12</v>
      </c>
      <c r="E204" s="33"/>
      <c r="F204" s="25" t="s">
        <v>236</v>
      </c>
      <c r="G204" s="25" t="s">
        <v>234</v>
      </c>
      <c r="H204" s="26"/>
      <c r="I204" s="27"/>
      <c r="J204" s="26"/>
      <c r="K204" s="27" t="s">
        <v>997</v>
      </c>
      <c r="L204" s="27" t="s">
        <v>189</v>
      </c>
      <c r="M204" s="27" t="s">
        <v>189</v>
      </c>
      <c r="N204" s="27"/>
      <c r="O204" s="342" t="s">
        <v>625</v>
      </c>
      <c r="P204" s="355"/>
    </row>
    <row r="205" spans="1:16" s="28" customFormat="1" ht="42" customHeight="1">
      <c r="A205" s="25">
        <v>4</v>
      </c>
      <c r="B205" s="24" t="s">
        <v>237</v>
      </c>
      <c r="C205" s="25">
        <v>2002</v>
      </c>
      <c r="D205" s="33">
        <v>110188.85</v>
      </c>
      <c r="E205" s="33"/>
      <c r="F205" s="25" t="s">
        <v>238</v>
      </c>
      <c r="G205" s="25" t="s">
        <v>234</v>
      </c>
      <c r="H205" s="26"/>
      <c r="I205" s="27" t="s">
        <v>239</v>
      </c>
      <c r="J205" s="26"/>
      <c r="K205" s="27" t="s">
        <v>997</v>
      </c>
      <c r="L205" s="27" t="s">
        <v>189</v>
      </c>
      <c r="M205" s="27" t="s">
        <v>189</v>
      </c>
      <c r="N205" s="27"/>
      <c r="O205" s="342" t="s">
        <v>625</v>
      </c>
      <c r="P205" s="355"/>
    </row>
    <row r="206" spans="1:16" s="28" customFormat="1" ht="36.75" customHeight="1">
      <c r="A206" s="25">
        <v>5</v>
      </c>
      <c r="B206" s="24" t="s">
        <v>240</v>
      </c>
      <c r="C206" s="25"/>
      <c r="D206" s="33">
        <v>465355</v>
      </c>
      <c r="E206" s="33"/>
      <c r="F206" s="25" t="s">
        <v>241</v>
      </c>
      <c r="G206" s="25" t="s">
        <v>234</v>
      </c>
      <c r="H206" s="26"/>
      <c r="I206" s="27"/>
      <c r="J206" s="26"/>
      <c r="K206" s="27" t="s">
        <v>997</v>
      </c>
      <c r="L206" s="27" t="s">
        <v>189</v>
      </c>
      <c r="M206" s="27" t="s">
        <v>189</v>
      </c>
      <c r="N206" s="27"/>
      <c r="O206" s="342" t="s">
        <v>625</v>
      </c>
      <c r="P206" s="355"/>
    </row>
    <row r="207" spans="1:16" s="28" customFormat="1" ht="36.75" customHeight="1">
      <c r="A207" s="25">
        <v>6</v>
      </c>
      <c r="B207" s="38" t="s">
        <v>242</v>
      </c>
      <c r="C207" s="31">
        <v>2011</v>
      </c>
      <c r="D207" s="37">
        <v>7300.05</v>
      </c>
      <c r="E207" s="37"/>
      <c r="F207" s="25" t="s">
        <v>243</v>
      </c>
      <c r="G207" s="25" t="s">
        <v>234</v>
      </c>
      <c r="H207" s="26"/>
      <c r="I207" s="27"/>
      <c r="J207" s="26"/>
      <c r="K207" s="27" t="s">
        <v>997</v>
      </c>
      <c r="L207" s="27" t="s">
        <v>189</v>
      </c>
      <c r="M207" s="27" t="s">
        <v>189</v>
      </c>
      <c r="N207" s="27"/>
      <c r="O207" s="342" t="s">
        <v>625</v>
      </c>
      <c r="P207" s="355"/>
    </row>
    <row r="208" spans="1:16" s="28" customFormat="1" ht="36.75" customHeight="1">
      <c r="A208" s="25">
        <v>7</v>
      </c>
      <c r="B208" s="24" t="s">
        <v>1082</v>
      </c>
      <c r="C208" s="25">
        <v>1937</v>
      </c>
      <c r="D208" s="33">
        <v>16155.78</v>
      </c>
      <c r="E208" s="33"/>
      <c r="F208" s="25" t="s">
        <v>245</v>
      </c>
      <c r="G208" s="25" t="s">
        <v>234</v>
      </c>
      <c r="H208" s="26">
        <v>108.2</v>
      </c>
      <c r="I208" s="27"/>
      <c r="J208" s="26"/>
      <c r="K208" s="27" t="s">
        <v>997</v>
      </c>
      <c r="L208" s="27" t="s">
        <v>189</v>
      </c>
      <c r="M208" s="27" t="s">
        <v>189</v>
      </c>
      <c r="N208" s="27"/>
      <c r="O208" s="342" t="s">
        <v>625</v>
      </c>
      <c r="P208" s="355"/>
    </row>
    <row r="209" spans="1:16" s="28" customFormat="1" ht="36.75" customHeight="1">
      <c r="A209" s="25">
        <v>8</v>
      </c>
      <c r="B209" s="24" t="s">
        <v>1083</v>
      </c>
      <c r="C209" s="25">
        <v>1945</v>
      </c>
      <c r="D209" s="33">
        <v>262235.47</v>
      </c>
      <c r="E209" s="33"/>
      <c r="F209" s="25" t="s">
        <v>245</v>
      </c>
      <c r="G209" s="25" t="s">
        <v>234</v>
      </c>
      <c r="H209" s="26">
        <v>345.8</v>
      </c>
      <c r="I209" s="27"/>
      <c r="J209" s="26"/>
      <c r="K209" s="27" t="s">
        <v>997</v>
      </c>
      <c r="L209" s="27" t="s">
        <v>189</v>
      </c>
      <c r="M209" s="27" t="s">
        <v>189</v>
      </c>
      <c r="N209" s="27"/>
      <c r="O209" s="342" t="s">
        <v>625</v>
      </c>
      <c r="P209" s="355"/>
    </row>
    <row r="210" spans="1:16" s="28" customFormat="1" ht="36.75" customHeight="1">
      <c r="A210" s="25">
        <v>9</v>
      </c>
      <c r="B210" s="24" t="s">
        <v>1084</v>
      </c>
      <c r="C210" s="25">
        <v>1961</v>
      </c>
      <c r="D210" s="33">
        <v>26368.88</v>
      </c>
      <c r="E210" s="33"/>
      <c r="F210" s="25" t="s">
        <v>245</v>
      </c>
      <c r="G210" s="25" t="s">
        <v>234</v>
      </c>
      <c r="H210" s="26">
        <v>69.4</v>
      </c>
      <c r="I210" s="27"/>
      <c r="J210" s="26"/>
      <c r="K210" s="27" t="s">
        <v>997</v>
      </c>
      <c r="L210" s="27" t="s">
        <v>189</v>
      </c>
      <c r="M210" s="27" t="s">
        <v>189</v>
      </c>
      <c r="N210" s="27"/>
      <c r="O210" s="342" t="s">
        <v>625</v>
      </c>
      <c r="P210" s="355"/>
    </row>
    <row r="211" spans="1:16" s="20" customFormat="1" ht="34.5" customHeight="1">
      <c r="A211" s="279"/>
      <c r="B211" s="11" t="s">
        <v>587</v>
      </c>
      <c r="C211" s="12"/>
      <c r="D211" s="48">
        <f>SUM(D202:D210)</f>
        <v>7905542.45</v>
      </c>
      <c r="E211" s="48"/>
      <c r="F211" s="12"/>
      <c r="G211" s="18"/>
      <c r="H211" s="17"/>
      <c r="I211" s="19"/>
      <c r="J211" s="17"/>
      <c r="K211" s="19"/>
      <c r="L211" s="19"/>
      <c r="M211" s="19"/>
      <c r="N211" s="19"/>
      <c r="O211" s="346"/>
      <c r="P211" s="357"/>
    </row>
    <row r="212" spans="1:16" s="261" customFormat="1" ht="34.5" customHeight="1">
      <c r="A212" s="284">
        <v>11</v>
      </c>
      <c r="B212" s="380" t="s">
        <v>301</v>
      </c>
      <c r="C212" s="381"/>
      <c r="D212" s="381"/>
      <c r="E212" s="381"/>
      <c r="F212" s="381"/>
      <c r="G212" s="381"/>
      <c r="H212" s="381"/>
      <c r="I212" s="381"/>
      <c r="J212" s="382"/>
      <c r="K212" s="377" t="s">
        <v>185</v>
      </c>
      <c r="L212" s="377"/>
      <c r="M212" s="377"/>
      <c r="N212" s="377"/>
      <c r="O212" s="341"/>
      <c r="P212" s="354"/>
    </row>
    <row r="213" spans="1:16" s="28" customFormat="1" ht="21.75" customHeight="1">
      <c r="A213" s="25">
        <v>1</v>
      </c>
      <c r="B213" s="38" t="s">
        <v>302</v>
      </c>
      <c r="C213" s="25">
        <v>1990</v>
      </c>
      <c r="D213" s="37">
        <v>312884.77</v>
      </c>
      <c r="E213" s="37"/>
      <c r="F213" s="43" t="s">
        <v>303</v>
      </c>
      <c r="G213" s="376" t="s">
        <v>304</v>
      </c>
      <c r="H213" s="26">
        <v>730.7</v>
      </c>
      <c r="I213" s="27"/>
      <c r="J213" s="26" t="s">
        <v>997</v>
      </c>
      <c r="K213" s="27" t="s">
        <v>305</v>
      </c>
      <c r="L213" s="27" t="s">
        <v>306</v>
      </c>
      <c r="M213" s="27" t="s">
        <v>306</v>
      </c>
      <c r="N213" s="27"/>
      <c r="O213" s="342" t="s">
        <v>307</v>
      </c>
      <c r="P213" s="355"/>
    </row>
    <row r="214" spans="1:16" s="28" customFormat="1" ht="79.5" customHeight="1">
      <c r="A214" s="25">
        <v>2</v>
      </c>
      <c r="B214" s="38" t="s">
        <v>308</v>
      </c>
      <c r="C214" s="25">
        <v>2001</v>
      </c>
      <c r="D214" s="37">
        <v>162000</v>
      </c>
      <c r="E214" s="37"/>
      <c r="F214" s="43" t="s">
        <v>309</v>
      </c>
      <c r="G214" s="376"/>
      <c r="H214" s="26"/>
      <c r="I214" s="27"/>
      <c r="J214" s="26" t="s">
        <v>997</v>
      </c>
      <c r="K214" s="27" t="s">
        <v>305</v>
      </c>
      <c r="L214" s="27" t="s">
        <v>306</v>
      </c>
      <c r="M214" s="27" t="s">
        <v>310</v>
      </c>
      <c r="N214" s="27"/>
      <c r="O214" s="342"/>
      <c r="P214" s="355"/>
    </row>
    <row r="215" spans="1:16" s="28" customFormat="1" ht="24.75" customHeight="1">
      <c r="A215" s="25">
        <v>3</v>
      </c>
      <c r="B215" s="38" t="s">
        <v>311</v>
      </c>
      <c r="C215" s="25">
        <v>2012</v>
      </c>
      <c r="D215" s="37">
        <v>8993</v>
      </c>
      <c r="E215" s="37"/>
      <c r="F215" s="25" t="s">
        <v>312</v>
      </c>
      <c r="G215" s="10"/>
      <c r="H215" s="26"/>
      <c r="I215" s="27"/>
      <c r="J215" s="26" t="s">
        <v>997</v>
      </c>
      <c r="K215" s="27" t="s">
        <v>306</v>
      </c>
      <c r="L215" s="27" t="s">
        <v>306</v>
      </c>
      <c r="M215" s="27" t="s">
        <v>306</v>
      </c>
      <c r="N215" s="27" t="s">
        <v>313</v>
      </c>
      <c r="O215" s="342"/>
      <c r="P215" s="355"/>
    </row>
    <row r="216" spans="1:16" s="28" customFormat="1" ht="24.75" customHeight="1">
      <c r="A216" s="26">
        <v>4</v>
      </c>
      <c r="B216" s="24" t="s">
        <v>314</v>
      </c>
      <c r="C216" s="25">
        <v>2012</v>
      </c>
      <c r="D216" s="33">
        <v>14199.99</v>
      </c>
      <c r="E216" s="33"/>
      <c r="F216" s="25" t="s">
        <v>312</v>
      </c>
      <c r="G216" s="10"/>
      <c r="H216" s="26"/>
      <c r="I216" s="27"/>
      <c r="J216" s="26" t="s">
        <v>997</v>
      </c>
      <c r="K216" s="27" t="s">
        <v>306</v>
      </c>
      <c r="L216" s="27" t="s">
        <v>305</v>
      </c>
      <c r="M216" s="27" t="s">
        <v>306</v>
      </c>
      <c r="N216" s="27"/>
      <c r="O216" s="342"/>
      <c r="P216" s="355"/>
    </row>
    <row r="217" spans="1:16" s="20" customFormat="1" ht="34.5" customHeight="1">
      <c r="A217" s="279"/>
      <c r="B217" s="11" t="s">
        <v>587</v>
      </c>
      <c r="C217" s="12"/>
      <c r="D217" s="48">
        <f>SUM(D213:D216)</f>
        <v>498077.76</v>
      </c>
      <c r="E217" s="48"/>
      <c r="F217" s="12"/>
      <c r="G217" s="18"/>
      <c r="H217" s="17"/>
      <c r="I217" s="19"/>
      <c r="J217" s="17"/>
      <c r="K217" s="19"/>
      <c r="L217" s="19"/>
      <c r="M217" s="19"/>
      <c r="N217" s="19"/>
      <c r="O217" s="346"/>
      <c r="P217" s="357"/>
    </row>
    <row r="218" spans="1:16" s="261" customFormat="1" ht="34.5" customHeight="1">
      <c r="A218" s="284">
        <v>12</v>
      </c>
      <c r="B218" s="373" t="s">
        <v>345</v>
      </c>
      <c r="C218" s="374"/>
      <c r="D218" s="374"/>
      <c r="E218" s="374"/>
      <c r="F218" s="374"/>
      <c r="G218" s="374"/>
      <c r="H218" s="374"/>
      <c r="I218" s="374"/>
      <c r="J218" s="375"/>
      <c r="K218" s="377" t="s">
        <v>956</v>
      </c>
      <c r="L218" s="377"/>
      <c r="M218" s="377"/>
      <c r="N218" s="377"/>
      <c r="O218" s="341"/>
      <c r="P218" s="354"/>
    </row>
    <row r="219" spans="1:16" s="28" customFormat="1" ht="32.25" customHeight="1">
      <c r="A219" s="25">
        <v>1</v>
      </c>
      <c r="B219" s="24" t="s">
        <v>346</v>
      </c>
      <c r="C219" s="25">
        <v>1973</v>
      </c>
      <c r="D219" s="33">
        <v>1339809.44</v>
      </c>
      <c r="E219" s="33"/>
      <c r="F219" s="43" t="s">
        <v>347</v>
      </c>
      <c r="G219" s="25" t="s">
        <v>348</v>
      </c>
      <c r="H219" s="26"/>
      <c r="I219" s="27"/>
      <c r="J219" s="26"/>
      <c r="K219" s="27" t="s">
        <v>570</v>
      </c>
      <c r="L219" s="27" t="s">
        <v>570</v>
      </c>
      <c r="M219" s="27" t="s">
        <v>570</v>
      </c>
      <c r="N219" s="27"/>
      <c r="O219" s="342"/>
      <c r="P219" s="355"/>
    </row>
    <row r="220" spans="1:16" s="28" customFormat="1" ht="32.25" customHeight="1">
      <c r="A220" s="25">
        <v>2</v>
      </c>
      <c r="B220" s="24" t="s">
        <v>349</v>
      </c>
      <c r="C220" s="25" t="s">
        <v>350</v>
      </c>
      <c r="D220" s="33">
        <v>82489</v>
      </c>
      <c r="E220" s="33"/>
      <c r="F220" s="43" t="s">
        <v>986</v>
      </c>
      <c r="G220" s="25" t="s">
        <v>348</v>
      </c>
      <c r="H220" s="26"/>
      <c r="I220" s="27"/>
      <c r="J220" s="26"/>
      <c r="K220" s="27" t="s">
        <v>570</v>
      </c>
      <c r="L220" s="27" t="s">
        <v>570</v>
      </c>
      <c r="M220" s="27" t="s">
        <v>570</v>
      </c>
      <c r="N220" s="27"/>
      <c r="O220" s="342"/>
      <c r="P220" s="355"/>
    </row>
    <row r="221" spans="1:16" s="28" customFormat="1" ht="32.25" customHeight="1">
      <c r="A221" s="25">
        <v>3</v>
      </c>
      <c r="B221" s="24" t="s">
        <v>351</v>
      </c>
      <c r="C221" s="25">
        <v>2011</v>
      </c>
      <c r="D221" s="33">
        <v>989742.82</v>
      </c>
      <c r="E221" s="33"/>
      <c r="F221" s="43" t="s">
        <v>352</v>
      </c>
      <c r="G221" s="25" t="s">
        <v>348</v>
      </c>
      <c r="H221" s="26"/>
      <c r="I221" s="27"/>
      <c r="J221" s="26"/>
      <c r="K221" s="27" t="s">
        <v>570</v>
      </c>
      <c r="L221" s="27" t="s">
        <v>570</v>
      </c>
      <c r="M221" s="27" t="s">
        <v>570</v>
      </c>
      <c r="N221" s="27"/>
      <c r="O221" s="342"/>
      <c r="P221" s="355"/>
    </row>
    <row r="222" spans="1:16" s="28" customFormat="1" ht="32.25" customHeight="1">
      <c r="A222" s="25">
        <v>4</v>
      </c>
      <c r="B222" s="24" t="s">
        <v>353</v>
      </c>
      <c r="C222" s="25">
        <v>2011</v>
      </c>
      <c r="D222" s="33">
        <v>131588.95</v>
      </c>
      <c r="E222" s="33"/>
      <c r="F222" s="43" t="s">
        <v>354</v>
      </c>
      <c r="G222" s="25" t="s">
        <v>348</v>
      </c>
      <c r="H222" s="26"/>
      <c r="I222" s="27"/>
      <c r="J222" s="26"/>
      <c r="K222" s="27" t="s">
        <v>570</v>
      </c>
      <c r="L222" s="27" t="s">
        <v>570</v>
      </c>
      <c r="M222" s="27" t="s">
        <v>570</v>
      </c>
      <c r="N222" s="27"/>
      <c r="O222" s="342"/>
      <c r="P222" s="355"/>
    </row>
    <row r="223" spans="1:16" s="28" customFormat="1" ht="32.25" customHeight="1">
      <c r="A223" s="25">
        <v>5</v>
      </c>
      <c r="B223" s="24" t="s">
        <v>355</v>
      </c>
      <c r="C223" s="25">
        <v>2013</v>
      </c>
      <c r="D223" s="33">
        <v>9691.67</v>
      </c>
      <c r="E223" s="33"/>
      <c r="F223" s="43" t="s">
        <v>354</v>
      </c>
      <c r="G223" s="25" t="s">
        <v>348</v>
      </c>
      <c r="H223" s="26"/>
      <c r="I223" s="27"/>
      <c r="J223" s="26"/>
      <c r="K223" s="27" t="s">
        <v>570</v>
      </c>
      <c r="L223" s="27" t="s">
        <v>570</v>
      </c>
      <c r="M223" s="27" t="s">
        <v>570</v>
      </c>
      <c r="N223" s="27"/>
      <c r="O223" s="342"/>
      <c r="P223" s="355"/>
    </row>
    <row r="224" spans="1:16" s="20" customFormat="1" ht="32.25" customHeight="1">
      <c r="A224" s="285"/>
      <c r="B224" s="11" t="s">
        <v>587</v>
      </c>
      <c r="C224" s="12"/>
      <c r="D224" s="48">
        <f>SUM(D219:D223)</f>
        <v>2553321.88</v>
      </c>
      <c r="E224" s="48"/>
      <c r="F224" s="54"/>
      <c r="G224" s="12"/>
      <c r="H224" s="17"/>
      <c r="I224" s="19"/>
      <c r="J224" s="17"/>
      <c r="K224" s="19"/>
      <c r="L224" s="19"/>
      <c r="M224" s="19"/>
      <c r="N224" s="19"/>
      <c r="O224" s="346"/>
      <c r="P224" s="357"/>
    </row>
    <row r="225" spans="1:16" s="261" customFormat="1" ht="34.5" customHeight="1">
      <c r="A225" s="284">
        <v>13</v>
      </c>
      <c r="B225" s="373" t="s">
        <v>359</v>
      </c>
      <c r="C225" s="374"/>
      <c r="D225" s="374"/>
      <c r="E225" s="374"/>
      <c r="F225" s="374"/>
      <c r="G225" s="374"/>
      <c r="H225" s="374"/>
      <c r="I225" s="374"/>
      <c r="J225" s="375"/>
      <c r="K225" s="377" t="s">
        <v>361</v>
      </c>
      <c r="L225" s="377"/>
      <c r="M225" s="377"/>
      <c r="N225" s="377"/>
      <c r="O225" s="341"/>
      <c r="P225" s="354"/>
    </row>
    <row r="226" spans="1:16" s="28" customFormat="1" ht="51">
      <c r="A226" s="25">
        <v>1</v>
      </c>
      <c r="B226" s="24" t="s">
        <v>362</v>
      </c>
      <c r="C226" s="25">
        <v>1962</v>
      </c>
      <c r="D226" s="33">
        <v>204807.67</v>
      </c>
      <c r="E226" s="33"/>
      <c r="F226" s="43" t="s">
        <v>363</v>
      </c>
      <c r="G226" s="25" t="s">
        <v>360</v>
      </c>
      <c r="H226" s="26">
        <v>679.09</v>
      </c>
      <c r="I226" s="27"/>
      <c r="J226" s="26"/>
      <c r="K226" s="27" t="s">
        <v>1001</v>
      </c>
      <c r="L226" s="27" t="s">
        <v>570</v>
      </c>
      <c r="M226" s="27" t="s">
        <v>570</v>
      </c>
      <c r="N226" s="27"/>
      <c r="O226" s="342" t="s">
        <v>625</v>
      </c>
      <c r="P226" s="355"/>
    </row>
    <row r="227" spans="1:16" s="28" customFormat="1" ht="24.75" customHeight="1">
      <c r="A227" s="25">
        <v>2</v>
      </c>
      <c r="B227" s="24" t="s">
        <v>364</v>
      </c>
      <c r="C227" s="25">
        <v>1995</v>
      </c>
      <c r="D227" s="33">
        <v>126000</v>
      </c>
      <c r="E227" s="33"/>
      <c r="F227" s="25" t="s">
        <v>365</v>
      </c>
      <c r="G227" s="25" t="s">
        <v>360</v>
      </c>
      <c r="H227" s="26">
        <v>288</v>
      </c>
      <c r="I227" s="27"/>
      <c r="J227" s="26"/>
      <c r="K227" s="27" t="s">
        <v>997</v>
      </c>
      <c r="L227" s="27" t="s">
        <v>570</v>
      </c>
      <c r="M227" s="27" t="s">
        <v>570</v>
      </c>
      <c r="N227" s="27"/>
      <c r="O227" s="342" t="s">
        <v>625</v>
      </c>
      <c r="P227" s="355"/>
    </row>
    <row r="228" spans="1:16" s="28" customFormat="1" ht="24.75" customHeight="1">
      <c r="A228" s="25">
        <v>3</v>
      </c>
      <c r="B228" s="24" t="s">
        <v>366</v>
      </c>
      <c r="C228" s="25">
        <v>1995</v>
      </c>
      <c r="D228" s="33">
        <v>140500</v>
      </c>
      <c r="E228" s="33"/>
      <c r="F228" s="25"/>
      <c r="G228" s="25" t="s">
        <v>360</v>
      </c>
      <c r="H228" s="26"/>
      <c r="I228" s="27"/>
      <c r="J228" s="26"/>
      <c r="K228" s="27" t="s">
        <v>997</v>
      </c>
      <c r="L228" s="27" t="s">
        <v>570</v>
      </c>
      <c r="M228" s="27" t="s">
        <v>570</v>
      </c>
      <c r="N228" s="27"/>
      <c r="O228" s="342" t="s">
        <v>625</v>
      </c>
      <c r="P228" s="355"/>
    </row>
    <row r="229" spans="1:16" s="28" customFormat="1" ht="24.75" customHeight="1">
      <c r="A229" s="25">
        <v>4</v>
      </c>
      <c r="B229" s="24" t="s">
        <v>375</v>
      </c>
      <c r="C229" s="25">
        <v>2003</v>
      </c>
      <c r="D229" s="33">
        <v>479454.99</v>
      </c>
      <c r="E229" s="33"/>
      <c r="F229" s="25"/>
      <c r="G229" s="25" t="s">
        <v>360</v>
      </c>
      <c r="H229" s="26"/>
      <c r="I229" s="27"/>
      <c r="J229" s="26"/>
      <c r="K229" s="27" t="s">
        <v>570</v>
      </c>
      <c r="L229" s="27" t="s">
        <v>570</v>
      </c>
      <c r="M229" s="27" t="s">
        <v>570</v>
      </c>
      <c r="N229" s="27"/>
      <c r="O229" s="342" t="s">
        <v>625</v>
      </c>
      <c r="P229" s="355"/>
    </row>
    <row r="230" spans="1:16" s="28" customFormat="1" ht="24.75" customHeight="1">
      <c r="A230" s="25">
        <v>5</v>
      </c>
      <c r="B230" s="24" t="s">
        <v>376</v>
      </c>
      <c r="C230" s="25">
        <v>1995</v>
      </c>
      <c r="D230" s="33">
        <v>26588.6</v>
      </c>
      <c r="E230" s="33"/>
      <c r="F230" s="25" t="s">
        <v>377</v>
      </c>
      <c r="G230" s="25" t="s">
        <v>360</v>
      </c>
      <c r="H230" s="26">
        <v>73.28</v>
      </c>
      <c r="I230" s="27"/>
      <c r="J230" s="26"/>
      <c r="K230" s="27" t="s">
        <v>1001</v>
      </c>
      <c r="L230" s="27" t="s">
        <v>570</v>
      </c>
      <c r="M230" s="27" t="s">
        <v>570</v>
      </c>
      <c r="N230" s="27"/>
      <c r="O230" s="342" t="s">
        <v>625</v>
      </c>
      <c r="P230" s="355"/>
    </row>
    <row r="231" spans="1:16" s="28" customFormat="1" ht="24.75" customHeight="1">
      <c r="A231" s="25">
        <v>6</v>
      </c>
      <c r="B231" s="24" t="s">
        <v>378</v>
      </c>
      <c r="C231" s="25">
        <v>1995</v>
      </c>
      <c r="D231" s="33">
        <v>15334.92</v>
      </c>
      <c r="E231" s="33"/>
      <c r="F231" s="25"/>
      <c r="G231" s="25" t="s">
        <v>360</v>
      </c>
      <c r="H231" s="26">
        <v>17.4</v>
      </c>
      <c r="I231" s="27"/>
      <c r="J231" s="26"/>
      <c r="K231" s="27" t="s">
        <v>570</v>
      </c>
      <c r="L231" s="27" t="s">
        <v>570</v>
      </c>
      <c r="M231" s="27" t="s">
        <v>570</v>
      </c>
      <c r="N231" s="27"/>
      <c r="O231" s="342" t="s">
        <v>625</v>
      </c>
      <c r="P231" s="355"/>
    </row>
    <row r="232" spans="1:16" s="28" customFormat="1" ht="24.75" customHeight="1">
      <c r="A232" s="25">
        <v>7</v>
      </c>
      <c r="B232" s="24" t="s">
        <v>379</v>
      </c>
      <c r="C232" s="25">
        <v>1995</v>
      </c>
      <c r="D232" s="33">
        <v>20314.45</v>
      </c>
      <c r="E232" s="33"/>
      <c r="F232" s="25"/>
      <c r="G232" s="25" t="s">
        <v>360</v>
      </c>
      <c r="H232" s="26"/>
      <c r="I232" s="27"/>
      <c r="J232" s="26"/>
      <c r="K232" s="27" t="s">
        <v>570</v>
      </c>
      <c r="L232" s="27" t="s">
        <v>570</v>
      </c>
      <c r="M232" s="27" t="s">
        <v>570</v>
      </c>
      <c r="N232" s="27"/>
      <c r="O232" s="342"/>
      <c r="P232" s="355"/>
    </row>
    <row r="233" spans="1:16" s="28" customFormat="1" ht="24.75" customHeight="1">
      <c r="A233" s="25">
        <v>8</v>
      </c>
      <c r="B233" s="24" t="s">
        <v>379</v>
      </c>
      <c r="C233" s="25">
        <v>2011</v>
      </c>
      <c r="D233" s="33">
        <v>5249.87</v>
      </c>
      <c r="E233" s="33"/>
      <c r="F233" s="25"/>
      <c r="G233" s="25" t="s">
        <v>360</v>
      </c>
      <c r="H233" s="26"/>
      <c r="I233" s="27"/>
      <c r="J233" s="26"/>
      <c r="K233" s="27" t="s">
        <v>570</v>
      </c>
      <c r="L233" s="27" t="s">
        <v>570</v>
      </c>
      <c r="M233" s="27" t="s">
        <v>570</v>
      </c>
      <c r="N233" s="27"/>
      <c r="O233" s="342"/>
      <c r="P233" s="355"/>
    </row>
    <row r="234" spans="1:16" s="28" customFormat="1" ht="24.75" customHeight="1">
      <c r="A234" s="25">
        <v>9</v>
      </c>
      <c r="B234" s="24" t="s">
        <v>380</v>
      </c>
      <c r="C234" s="25">
        <v>1995</v>
      </c>
      <c r="D234" s="33">
        <v>11531.54</v>
      </c>
      <c r="E234" s="33"/>
      <c r="F234" s="25"/>
      <c r="G234" s="25" t="s">
        <v>360</v>
      </c>
      <c r="H234" s="26"/>
      <c r="I234" s="27"/>
      <c r="J234" s="26"/>
      <c r="K234" s="27" t="s">
        <v>570</v>
      </c>
      <c r="L234" s="27" t="s">
        <v>570</v>
      </c>
      <c r="M234" s="27" t="s">
        <v>570</v>
      </c>
      <c r="N234" s="27"/>
      <c r="O234" s="342"/>
      <c r="P234" s="355"/>
    </row>
    <row r="235" spans="1:16" s="28" customFormat="1" ht="24.75" customHeight="1">
      <c r="A235" s="25">
        <v>10</v>
      </c>
      <c r="B235" s="24" t="s">
        <v>23</v>
      </c>
      <c r="C235" s="25">
        <v>1995</v>
      </c>
      <c r="D235" s="33">
        <v>128981.63</v>
      </c>
      <c r="E235" s="33"/>
      <c r="F235" s="25" t="s">
        <v>377</v>
      </c>
      <c r="G235" s="25" t="s">
        <v>360</v>
      </c>
      <c r="H235" s="26">
        <v>31.18</v>
      </c>
      <c r="I235" s="27"/>
      <c r="J235" s="26"/>
      <c r="K235" s="27" t="s">
        <v>1001</v>
      </c>
      <c r="L235" s="27" t="s">
        <v>570</v>
      </c>
      <c r="M235" s="27" t="s">
        <v>570</v>
      </c>
      <c r="N235" s="27"/>
      <c r="O235" s="342" t="s">
        <v>625</v>
      </c>
      <c r="P235" s="355"/>
    </row>
    <row r="236" spans="1:16" s="28" customFormat="1" ht="24.75" customHeight="1">
      <c r="A236" s="26">
        <v>11</v>
      </c>
      <c r="B236" s="24" t="s">
        <v>381</v>
      </c>
      <c r="C236" s="25">
        <v>2014</v>
      </c>
      <c r="D236" s="33">
        <v>127594</v>
      </c>
      <c r="E236" s="33"/>
      <c r="F236" s="25"/>
      <c r="G236" s="10" t="s">
        <v>360</v>
      </c>
      <c r="H236" s="26"/>
      <c r="I236" s="27"/>
      <c r="J236" s="26"/>
      <c r="K236" s="27" t="s">
        <v>570</v>
      </c>
      <c r="L236" s="27" t="s">
        <v>570</v>
      </c>
      <c r="M236" s="27" t="s">
        <v>570</v>
      </c>
      <c r="N236" s="27"/>
      <c r="O236" s="342"/>
      <c r="P236" s="355"/>
    </row>
    <row r="237" spans="1:16" s="20" customFormat="1" ht="27.75" customHeight="1">
      <c r="A237" s="279"/>
      <c r="B237" s="11" t="s">
        <v>587</v>
      </c>
      <c r="C237" s="12"/>
      <c r="D237" s="48">
        <f>SUM(D226:D236)</f>
        <v>1286357.67</v>
      </c>
      <c r="E237" s="48"/>
      <c r="F237" s="12"/>
      <c r="G237" s="18"/>
      <c r="H237" s="17"/>
      <c r="I237" s="19"/>
      <c r="J237" s="17"/>
      <c r="K237" s="19"/>
      <c r="L237" s="19"/>
      <c r="M237" s="19"/>
      <c r="N237" s="19"/>
      <c r="O237" s="346"/>
      <c r="P237" s="357"/>
    </row>
    <row r="238" spans="1:16" s="262" customFormat="1" ht="34.5" customHeight="1">
      <c r="A238" s="284">
        <v>14</v>
      </c>
      <c r="B238" s="373" t="s">
        <v>606</v>
      </c>
      <c r="C238" s="374"/>
      <c r="D238" s="374"/>
      <c r="E238" s="374"/>
      <c r="F238" s="374"/>
      <c r="G238" s="374"/>
      <c r="H238" s="374"/>
      <c r="I238" s="374"/>
      <c r="J238" s="375"/>
      <c r="K238" s="377" t="s">
        <v>491</v>
      </c>
      <c r="L238" s="377"/>
      <c r="M238" s="377"/>
      <c r="N238" s="377"/>
      <c r="O238" s="350"/>
      <c r="P238" s="361"/>
    </row>
    <row r="239" spans="1:16" s="28" customFormat="1" ht="51">
      <c r="A239" s="25">
        <v>1</v>
      </c>
      <c r="B239" s="24" t="s">
        <v>397</v>
      </c>
      <c r="C239" s="25">
        <v>1962</v>
      </c>
      <c r="D239" s="33">
        <v>2128416.2</v>
      </c>
      <c r="E239" s="33"/>
      <c r="F239" s="43" t="s">
        <v>398</v>
      </c>
      <c r="G239" s="25" t="s">
        <v>399</v>
      </c>
      <c r="H239" s="26">
        <v>1886.3</v>
      </c>
      <c r="I239" s="27"/>
      <c r="J239" s="26" t="s">
        <v>997</v>
      </c>
      <c r="K239" s="27" t="s">
        <v>997</v>
      </c>
      <c r="L239" s="27" t="s">
        <v>189</v>
      </c>
      <c r="M239" s="27" t="s">
        <v>570</v>
      </c>
      <c r="N239" s="27"/>
      <c r="O239" s="351" t="s">
        <v>400</v>
      </c>
      <c r="P239" s="355"/>
    </row>
    <row r="240" spans="1:16" s="28" customFormat="1" ht="24.75" customHeight="1">
      <c r="A240" s="25">
        <v>2</v>
      </c>
      <c r="B240" s="24" t="s">
        <v>401</v>
      </c>
      <c r="C240" s="25">
        <v>1962</v>
      </c>
      <c r="D240" s="33">
        <v>12633.84</v>
      </c>
      <c r="E240" s="33"/>
      <c r="F240" s="25" t="s">
        <v>402</v>
      </c>
      <c r="G240" s="25" t="s">
        <v>234</v>
      </c>
      <c r="H240" s="26">
        <v>152</v>
      </c>
      <c r="I240" s="27"/>
      <c r="J240" s="26" t="s">
        <v>997</v>
      </c>
      <c r="K240" s="27" t="s">
        <v>997</v>
      </c>
      <c r="L240" s="27" t="s">
        <v>189</v>
      </c>
      <c r="M240" s="27" t="s">
        <v>570</v>
      </c>
      <c r="N240" s="27"/>
      <c r="O240" s="351" t="s">
        <v>403</v>
      </c>
      <c r="P240" s="355"/>
    </row>
    <row r="241" spans="1:16" s="28" customFormat="1" ht="24.75" customHeight="1">
      <c r="A241" s="25">
        <v>3</v>
      </c>
      <c r="B241" s="24" t="s">
        <v>401</v>
      </c>
      <c r="C241" s="25">
        <v>1962</v>
      </c>
      <c r="D241" s="33">
        <v>17532.41</v>
      </c>
      <c r="E241" s="33"/>
      <c r="F241" s="25" t="s">
        <v>404</v>
      </c>
      <c r="G241" s="25" t="s">
        <v>234</v>
      </c>
      <c r="H241" s="26">
        <v>163.62</v>
      </c>
      <c r="I241" s="27" t="s">
        <v>405</v>
      </c>
      <c r="J241" s="26" t="s">
        <v>997</v>
      </c>
      <c r="K241" s="27" t="s">
        <v>997</v>
      </c>
      <c r="L241" s="27" t="s">
        <v>189</v>
      </c>
      <c r="M241" s="27" t="s">
        <v>570</v>
      </c>
      <c r="N241" s="27"/>
      <c r="O241" s="351" t="s">
        <v>403</v>
      </c>
      <c r="P241" s="355"/>
    </row>
    <row r="242" spans="1:16" s="28" customFormat="1" ht="24.75" customHeight="1">
      <c r="A242" s="25">
        <v>4</v>
      </c>
      <c r="B242" s="24" t="s">
        <v>242</v>
      </c>
      <c r="C242" s="25">
        <v>1962</v>
      </c>
      <c r="D242" s="33">
        <v>70310.93</v>
      </c>
      <c r="E242" s="33"/>
      <c r="F242" s="25"/>
      <c r="G242" s="25" t="s">
        <v>234</v>
      </c>
      <c r="H242" s="26" t="s">
        <v>406</v>
      </c>
      <c r="I242" s="27"/>
      <c r="J242" s="26" t="s">
        <v>997</v>
      </c>
      <c r="K242" s="27" t="s">
        <v>570</v>
      </c>
      <c r="L242" s="27" t="s">
        <v>189</v>
      </c>
      <c r="M242" s="27" t="s">
        <v>570</v>
      </c>
      <c r="N242" s="27"/>
      <c r="O242" s="342"/>
      <c r="P242" s="355"/>
    </row>
    <row r="243" spans="1:16" s="28" customFormat="1" ht="38.25">
      <c r="A243" s="25">
        <v>5</v>
      </c>
      <c r="B243" s="24" t="s">
        <v>407</v>
      </c>
      <c r="C243" s="25">
        <v>2001</v>
      </c>
      <c r="D243" s="33">
        <v>345623</v>
      </c>
      <c r="E243" s="33"/>
      <c r="F243" s="25" t="s">
        <v>408</v>
      </c>
      <c r="G243" s="25"/>
      <c r="H243" s="26">
        <v>62.4</v>
      </c>
      <c r="I243" s="27"/>
      <c r="J243" s="26" t="s">
        <v>997</v>
      </c>
      <c r="K243" s="27" t="s">
        <v>570</v>
      </c>
      <c r="L243" s="27" t="s">
        <v>189</v>
      </c>
      <c r="M243" s="27" t="s">
        <v>570</v>
      </c>
      <c r="N243" s="27"/>
      <c r="O243" s="351" t="s">
        <v>409</v>
      </c>
      <c r="P243" s="355"/>
    </row>
    <row r="244" spans="1:16" s="28" customFormat="1" ht="24.75" customHeight="1">
      <c r="A244" s="25">
        <v>6</v>
      </c>
      <c r="B244" s="24" t="s">
        <v>410</v>
      </c>
      <c r="C244" s="25">
        <v>1962</v>
      </c>
      <c r="D244" s="33">
        <v>7513.62</v>
      </c>
      <c r="E244" s="33"/>
      <c r="F244" s="25" t="s">
        <v>411</v>
      </c>
      <c r="G244" s="31" t="s">
        <v>234</v>
      </c>
      <c r="H244" s="26"/>
      <c r="I244" s="27"/>
      <c r="J244" s="26"/>
      <c r="K244" s="27" t="s">
        <v>570</v>
      </c>
      <c r="L244" s="27" t="s">
        <v>189</v>
      </c>
      <c r="M244" s="27" t="s">
        <v>570</v>
      </c>
      <c r="N244" s="27"/>
      <c r="O244" s="342"/>
      <c r="P244" s="355"/>
    </row>
    <row r="245" spans="1:16" s="28" customFormat="1" ht="24.75" customHeight="1">
      <c r="A245" s="25">
        <v>7</v>
      </c>
      <c r="B245" s="24" t="s">
        <v>412</v>
      </c>
      <c r="C245" s="25">
        <v>2012</v>
      </c>
      <c r="D245" s="33">
        <v>179443.74</v>
      </c>
      <c r="E245" s="33"/>
      <c r="F245" s="25" t="s">
        <v>413</v>
      </c>
      <c r="G245" s="25" t="s">
        <v>414</v>
      </c>
      <c r="H245" s="26">
        <v>292.05</v>
      </c>
      <c r="I245" s="27"/>
      <c r="J245" s="26" t="s">
        <v>997</v>
      </c>
      <c r="K245" s="27" t="s">
        <v>570</v>
      </c>
      <c r="L245" s="27" t="s">
        <v>189</v>
      </c>
      <c r="M245" s="27" t="s">
        <v>570</v>
      </c>
      <c r="N245" s="27"/>
      <c r="O245" s="342"/>
      <c r="P245" s="355"/>
    </row>
    <row r="246" spans="1:16" s="20" customFormat="1" ht="29.25" customHeight="1">
      <c r="A246" s="285"/>
      <c r="B246" s="11" t="s">
        <v>587</v>
      </c>
      <c r="C246" s="12"/>
      <c r="D246" s="48">
        <f>D239+D240+D241+D242+D243+D244+D245</f>
        <v>2761473.74</v>
      </c>
      <c r="E246" s="48"/>
      <c r="F246" s="12"/>
      <c r="G246" s="12"/>
      <c r="H246" s="17"/>
      <c r="I246" s="19"/>
      <c r="J246" s="17"/>
      <c r="K246" s="19"/>
      <c r="L246" s="19"/>
      <c r="M246" s="19"/>
      <c r="N246" s="19"/>
      <c r="O246" s="346"/>
      <c r="P246" s="357"/>
    </row>
    <row r="247" spans="1:16" s="261" customFormat="1" ht="34.5" customHeight="1">
      <c r="A247" s="284">
        <v>15</v>
      </c>
      <c r="B247" s="373" t="s">
        <v>426</v>
      </c>
      <c r="C247" s="374"/>
      <c r="D247" s="374"/>
      <c r="E247" s="374"/>
      <c r="F247" s="374"/>
      <c r="G247" s="374"/>
      <c r="H247" s="374"/>
      <c r="I247" s="374"/>
      <c r="J247" s="375"/>
      <c r="K247" s="377" t="s">
        <v>427</v>
      </c>
      <c r="L247" s="377"/>
      <c r="M247" s="377"/>
      <c r="N247" s="377"/>
      <c r="O247" s="341"/>
      <c r="P247" s="354"/>
    </row>
    <row r="248" spans="1:16" s="28" customFormat="1" ht="38.25">
      <c r="A248" s="25">
        <v>1</v>
      </c>
      <c r="B248" s="24" t="s">
        <v>428</v>
      </c>
      <c r="C248" s="25">
        <v>1956</v>
      </c>
      <c r="D248" s="33">
        <v>982738</v>
      </c>
      <c r="E248" s="33"/>
      <c r="F248" s="43" t="s">
        <v>429</v>
      </c>
      <c r="G248" s="25" t="s">
        <v>430</v>
      </c>
      <c r="H248" s="26"/>
      <c r="I248" s="27"/>
      <c r="J248" s="26"/>
      <c r="K248" s="27" t="s">
        <v>570</v>
      </c>
      <c r="L248" s="27" t="s">
        <v>570</v>
      </c>
      <c r="M248" s="27" t="s">
        <v>570</v>
      </c>
      <c r="N248" s="27"/>
      <c r="O248" s="342"/>
      <c r="P248" s="355"/>
    </row>
    <row r="249" spans="1:16" s="28" customFormat="1" ht="24.75" customHeight="1">
      <c r="A249" s="25">
        <v>2</v>
      </c>
      <c r="B249" s="24" t="s">
        <v>431</v>
      </c>
      <c r="C249" s="25">
        <v>1999</v>
      </c>
      <c r="D249" s="33">
        <v>2232212</v>
      </c>
      <c r="E249" s="33"/>
      <c r="F249" s="25" t="s">
        <v>432</v>
      </c>
      <c r="G249" s="25" t="s">
        <v>430</v>
      </c>
      <c r="H249" s="26"/>
      <c r="I249" s="27"/>
      <c r="J249" s="26"/>
      <c r="K249" s="27" t="s">
        <v>570</v>
      </c>
      <c r="L249" s="27" t="s">
        <v>570</v>
      </c>
      <c r="M249" s="27" t="s">
        <v>570</v>
      </c>
      <c r="N249" s="27"/>
      <c r="O249" s="342"/>
      <c r="P249" s="355"/>
    </row>
    <row r="250" spans="1:16" s="20" customFormat="1" ht="24.75" customHeight="1">
      <c r="A250" s="279"/>
      <c r="B250" s="23" t="s">
        <v>587</v>
      </c>
      <c r="C250" s="23"/>
      <c r="D250" s="48">
        <f>D248+D249</f>
        <v>3214950</v>
      </c>
      <c r="E250" s="48"/>
      <c r="F250" s="12"/>
      <c r="G250" s="12"/>
      <c r="H250" s="17"/>
      <c r="I250" s="19"/>
      <c r="J250" s="17"/>
      <c r="K250" s="19"/>
      <c r="L250" s="19"/>
      <c r="M250" s="19"/>
      <c r="N250" s="19"/>
      <c r="O250" s="346"/>
      <c r="P250" s="357"/>
    </row>
    <row r="251" spans="1:16" s="261" customFormat="1" ht="34.5" customHeight="1">
      <c r="A251" s="284">
        <v>16</v>
      </c>
      <c r="B251" s="373" t="s">
        <v>465</v>
      </c>
      <c r="C251" s="374"/>
      <c r="D251" s="374"/>
      <c r="E251" s="374"/>
      <c r="F251" s="374"/>
      <c r="G251" s="374"/>
      <c r="H251" s="374"/>
      <c r="I251" s="374"/>
      <c r="J251" s="375"/>
      <c r="K251" s="377" t="s">
        <v>466</v>
      </c>
      <c r="L251" s="377"/>
      <c r="M251" s="377"/>
      <c r="N251" s="377"/>
      <c r="O251" s="341"/>
      <c r="P251" s="354"/>
    </row>
    <row r="252" spans="1:16" s="28" customFormat="1" ht="38.25" customHeight="1">
      <c r="A252" s="25">
        <v>1</v>
      </c>
      <c r="B252" s="24" t="s">
        <v>467</v>
      </c>
      <c r="C252" s="25"/>
      <c r="D252" s="33"/>
      <c r="E252" s="33"/>
      <c r="F252" s="43" t="s">
        <v>468</v>
      </c>
      <c r="G252" s="25" t="s">
        <v>469</v>
      </c>
      <c r="H252" s="26">
        <v>103</v>
      </c>
      <c r="I252" s="27"/>
      <c r="J252" s="26"/>
      <c r="K252" s="27" t="s">
        <v>1001</v>
      </c>
      <c r="L252" s="27"/>
      <c r="M252" s="27"/>
      <c r="N252" s="27"/>
      <c r="O252" s="342"/>
      <c r="P252" s="355"/>
    </row>
    <row r="253" spans="1:16" s="28" customFormat="1" ht="38.25" customHeight="1">
      <c r="A253" s="25">
        <v>2</v>
      </c>
      <c r="B253" s="24" t="s">
        <v>470</v>
      </c>
      <c r="C253" s="25"/>
      <c r="D253" s="33"/>
      <c r="E253" s="33"/>
      <c r="F253" s="43" t="s">
        <v>471</v>
      </c>
      <c r="G253" s="25" t="s">
        <v>472</v>
      </c>
      <c r="H253" s="26">
        <v>37</v>
      </c>
      <c r="I253" s="27"/>
      <c r="J253" s="26"/>
      <c r="K253" s="27" t="s">
        <v>1001</v>
      </c>
      <c r="L253" s="27"/>
      <c r="M253" s="27"/>
      <c r="N253" s="27"/>
      <c r="O253" s="342"/>
      <c r="P253" s="355"/>
    </row>
    <row r="254" spans="1:16" s="28" customFormat="1" ht="38.25" customHeight="1">
      <c r="A254" s="25">
        <v>3</v>
      </c>
      <c r="B254" s="24" t="s">
        <v>473</v>
      </c>
      <c r="C254" s="25"/>
      <c r="D254" s="33"/>
      <c r="E254" s="33"/>
      <c r="F254" s="43" t="s">
        <v>474</v>
      </c>
      <c r="G254" s="25" t="s">
        <v>475</v>
      </c>
      <c r="H254" s="26">
        <v>40</v>
      </c>
      <c r="I254" s="27"/>
      <c r="J254" s="26"/>
      <c r="K254" s="27" t="s">
        <v>1001</v>
      </c>
      <c r="L254" s="27"/>
      <c r="M254" s="27"/>
      <c r="N254" s="27"/>
      <c r="O254" s="342"/>
      <c r="P254" s="355"/>
    </row>
    <row r="256" spans="3:7" ht="39" customHeight="1">
      <c r="C256" s="311" t="s">
        <v>587</v>
      </c>
      <c r="D256" s="312">
        <f>D250+D246+D237+D224+D217+D211+D200+D193+D189+D184+E184+D171+D75+D61+D71</f>
        <v>97882115.16</v>
      </c>
      <c r="E256" s="310"/>
      <c r="F256" s="338"/>
      <c r="G256" s="338"/>
    </row>
    <row r="257" spans="5:7" ht="12.75">
      <c r="E257" s="339"/>
      <c r="F257" s="338"/>
      <c r="G257" s="338"/>
    </row>
    <row r="258" spans="5:7" ht="12.75">
      <c r="E258" s="339"/>
      <c r="F258" s="338"/>
      <c r="G258" s="338"/>
    </row>
  </sheetData>
  <sheetProtection/>
  <mergeCells count="65">
    <mergeCell ref="K251:N251"/>
    <mergeCell ref="B78:J78"/>
    <mergeCell ref="B218:J218"/>
    <mergeCell ref="B172:J172"/>
    <mergeCell ref="G186:G188"/>
    <mergeCell ref="B185:J185"/>
    <mergeCell ref="J173:J177"/>
    <mergeCell ref="B174:B175"/>
    <mergeCell ref="K194:N194"/>
    <mergeCell ref="B201:J201"/>
    <mergeCell ref="K1:O1"/>
    <mergeCell ref="B190:J190"/>
    <mergeCell ref="E2:E3"/>
    <mergeCell ref="B4:J4"/>
    <mergeCell ref="F2:F3"/>
    <mergeCell ref="H2:H3"/>
    <mergeCell ref="C2:C3"/>
    <mergeCell ref="B251:J251"/>
    <mergeCell ref="B194:J194"/>
    <mergeCell ref="K185:N185"/>
    <mergeCell ref="K93:M93"/>
    <mergeCell ref="O2:O3"/>
    <mergeCell ref="K172:N172"/>
    <mergeCell ref="K190:N190"/>
    <mergeCell ref="B72:J72"/>
    <mergeCell ref="C174:C175"/>
    <mergeCell ref="K201:N201"/>
    <mergeCell ref="K2:N2"/>
    <mergeCell ref="J2:J3"/>
    <mergeCell ref="A2:A3"/>
    <mergeCell ref="B2:B3"/>
    <mergeCell ref="D2:D3"/>
    <mergeCell ref="K247:N247"/>
    <mergeCell ref="B62:J62"/>
    <mergeCell ref="K62:N62"/>
    <mergeCell ref="G2:G3"/>
    <mergeCell ref="K72:N72"/>
    <mergeCell ref="I2:I3"/>
    <mergeCell ref="K4:N4"/>
    <mergeCell ref="B212:J212"/>
    <mergeCell ref="B225:J225"/>
    <mergeCell ref="K225:N225"/>
    <mergeCell ref="K218:N218"/>
    <mergeCell ref="L174:L175"/>
    <mergeCell ref="M174:M175"/>
    <mergeCell ref="G39:G42"/>
    <mergeCell ref="K19:M19"/>
    <mergeCell ref="K238:N238"/>
    <mergeCell ref="B247:J247"/>
    <mergeCell ref="N174:N175"/>
    <mergeCell ref="B76:J76"/>
    <mergeCell ref="F174:F175"/>
    <mergeCell ref="K76:N76"/>
    <mergeCell ref="K78:N78"/>
    <mergeCell ref="K174:K175"/>
    <mergeCell ref="K212:N212"/>
    <mergeCell ref="D174:D175"/>
    <mergeCell ref="A182:A183"/>
    <mergeCell ref="E182:E183"/>
    <mergeCell ref="C182:C183"/>
    <mergeCell ref="A174:A175"/>
    <mergeCell ref="I174:I175"/>
    <mergeCell ref="B238:J238"/>
    <mergeCell ref="G213:G214"/>
    <mergeCell ref="G174:G175"/>
  </mergeCells>
  <printOptions horizontalCentered="1"/>
  <pageMargins left="0.19652777777777777" right="0.27569444444444446" top="0.39375" bottom="0.19652777777777777" header="0.5118055555555555" footer="0.5118055555555555"/>
  <pageSetup fitToHeight="0" fitToWidth="1" horizontalDpi="300" verticalDpi="300" orientation="landscape" paperSize="9" scale="40" r:id="rId3"/>
  <rowBreaks count="5" manualBreakCount="5">
    <brk id="42" max="13" man="1"/>
    <brk id="77" max="14" man="1"/>
    <brk id="145" max="13" man="1"/>
    <brk id="193" max="13" man="1"/>
    <brk id="224" max="14"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E469"/>
  <sheetViews>
    <sheetView view="pageBreakPreview" zoomScale="35" zoomScaleSheetLayoutView="35" zoomScalePageLayoutView="0" workbookViewId="0" topLeftCell="A91">
      <selection activeCell="C2" sqref="C2:D2"/>
    </sheetView>
  </sheetViews>
  <sheetFormatPr defaultColWidth="9.140625" defaultRowHeight="12.75"/>
  <cols>
    <col min="1" max="1" width="7.140625" style="59" customWidth="1"/>
    <col min="2" max="2" width="32.140625" style="102" customWidth="1"/>
    <col min="3" max="3" width="28.28125" style="103" customWidth="1"/>
    <col min="4" max="4" width="28.28125" style="101" customWidth="1"/>
    <col min="5" max="5" width="20.140625" style="59" customWidth="1"/>
    <col min="6" max="16384" width="9.140625" style="59" customWidth="1"/>
  </cols>
  <sheetData>
    <row r="2" spans="1:4" ht="54.75" customHeight="1">
      <c r="A2" s="57"/>
      <c r="B2" s="58"/>
      <c r="C2" s="460" t="s">
        <v>1146</v>
      </c>
      <c r="D2" s="460"/>
    </row>
    <row r="3" spans="1:4" ht="30" customHeight="1">
      <c r="A3" s="401" t="s">
        <v>1092</v>
      </c>
      <c r="B3" s="401"/>
      <c r="C3" s="401"/>
      <c r="D3" s="401"/>
    </row>
    <row r="4" spans="1:4" ht="34.5" customHeight="1">
      <c r="A4" s="267" t="s">
        <v>575</v>
      </c>
      <c r="B4" s="86" t="s">
        <v>576</v>
      </c>
      <c r="C4" s="267" t="s">
        <v>577</v>
      </c>
      <c r="D4" s="268" t="s">
        <v>1088</v>
      </c>
    </row>
    <row r="5" spans="1:4" ht="21.75" customHeight="1">
      <c r="A5" s="399" t="s">
        <v>735</v>
      </c>
      <c r="B5" s="399"/>
      <c r="C5" s="399"/>
      <c r="D5" s="399"/>
    </row>
    <row r="6" spans="1:4" ht="25.5">
      <c r="A6" s="63">
        <v>1</v>
      </c>
      <c r="B6" s="62" t="s">
        <v>829</v>
      </c>
      <c r="C6" s="63">
        <v>2010</v>
      </c>
      <c r="D6" s="64">
        <v>425.78</v>
      </c>
    </row>
    <row r="7" spans="1:4" ht="25.5">
      <c r="A7" s="63">
        <v>2</v>
      </c>
      <c r="B7" s="62" t="s">
        <v>830</v>
      </c>
      <c r="C7" s="63">
        <v>2010</v>
      </c>
      <c r="D7" s="64">
        <v>425.78</v>
      </c>
    </row>
    <row r="8" spans="1:5" ht="36" customHeight="1">
      <c r="A8" s="63">
        <v>3</v>
      </c>
      <c r="B8" s="62" t="s">
        <v>831</v>
      </c>
      <c r="C8" s="63">
        <v>2010</v>
      </c>
      <c r="D8" s="64">
        <v>1633.58</v>
      </c>
      <c r="E8" s="61" t="s">
        <v>946</v>
      </c>
    </row>
    <row r="9" spans="1:4" ht="25.5">
      <c r="A9" s="63">
        <v>4</v>
      </c>
      <c r="B9" s="62" t="s">
        <v>832</v>
      </c>
      <c r="C9" s="63">
        <v>2010</v>
      </c>
      <c r="D9" s="64">
        <v>1633.58</v>
      </c>
    </row>
    <row r="10" spans="1:4" ht="25.5">
      <c r="A10" s="63">
        <v>5</v>
      </c>
      <c r="B10" s="62" t="s">
        <v>833</v>
      </c>
      <c r="C10" s="63">
        <v>2010</v>
      </c>
      <c r="D10" s="64">
        <v>1633.58</v>
      </c>
    </row>
    <row r="11" spans="1:4" ht="25.5">
      <c r="A11" s="63">
        <v>6</v>
      </c>
      <c r="B11" s="62" t="s">
        <v>834</v>
      </c>
      <c r="C11" s="63">
        <v>2010</v>
      </c>
      <c r="D11" s="64">
        <v>494.1</v>
      </c>
    </row>
    <row r="12" spans="1:4" ht="25.5">
      <c r="A12" s="63">
        <v>7</v>
      </c>
      <c r="B12" s="62" t="s">
        <v>835</v>
      </c>
      <c r="C12" s="63">
        <v>2010</v>
      </c>
      <c r="D12" s="64">
        <v>3086.6</v>
      </c>
    </row>
    <row r="13" spans="1:4" ht="25.5">
      <c r="A13" s="63">
        <v>8</v>
      </c>
      <c r="B13" s="62" t="s">
        <v>836</v>
      </c>
      <c r="C13" s="63">
        <v>2010</v>
      </c>
      <c r="D13" s="64">
        <v>341.6</v>
      </c>
    </row>
    <row r="14" spans="1:4" ht="25.5">
      <c r="A14" s="63">
        <v>9</v>
      </c>
      <c r="B14" s="62" t="s">
        <v>837</v>
      </c>
      <c r="C14" s="63">
        <v>2010</v>
      </c>
      <c r="D14" s="64">
        <v>3086.6</v>
      </c>
    </row>
    <row r="15" spans="1:4" ht="25.5">
      <c r="A15" s="63">
        <v>10</v>
      </c>
      <c r="B15" s="62" t="s">
        <v>838</v>
      </c>
      <c r="C15" s="70">
        <v>2010</v>
      </c>
      <c r="D15" s="335">
        <v>494.1</v>
      </c>
    </row>
    <row r="16" spans="1:4" ht="25.5">
      <c r="A16" s="63">
        <v>11</v>
      </c>
      <c r="B16" s="62" t="s">
        <v>839</v>
      </c>
      <c r="C16" s="70">
        <v>2010</v>
      </c>
      <c r="D16" s="335">
        <v>3086.6</v>
      </c>
    </row>
    <row r="17" spans="1:4" ht="25.5">
      <c r="A17" s="63">
        <v>12</v>
      </c>
      <c r="B17" s="62" t="s">
        <v>840</v>
      </c>
      <c r="C17" s="70">
        <v>2010</v>
      </c>
      <c r="D17" s="335">
        <v>494.1</v>
      </c>
    </row>
    <row r="18" spans="1:4" ht="30.75" customHeight="1">
      <c r="A18" s="63">
        <v>13</v>
      </c>
      <c r="B18" s="62" t="s">
        <v>841</v>
      </c>
      <c r="C18" s="70">
        <v>2010</v>
      </c>
      <c r="D18" s="64">
        <v>341.6</v>
      </c>
    </row>
    <row r="19" spans="1:4" ht="25.5">
      <c r="A19" s="63">
        <v>14</v>
      </c>
      <c r="B19" s="62" t="s">
        <v>842</v>
      </c>
      <c r="C19" s="70">
        <v>2010</v>
      </c>
      <c r="D19" s="64">
        <v>3086.6</v>
      </c>
    </row>
    <row r="20" spans="1:4" ht="25.5">
      <c r="A20" s="63">
        <v>15</v>
      </c>
      <c r="B20" s="62" t="s">
        <v>843</v>
      </c>
      <c r="C20" s="70">
        <v>2010</v>
      </c>
      <c r="D20" s="64">
        <v>494.1</v>
      </c>
    </row>
    <row r="21" spans="1:4" ht="25.5">
      <c r="A21" s="63">
        <v>16</v>
      </c>
      <c r="B21" s="62" t="s">
        <v>844</v>
      </c>
      <c r="C21" s="70">
        <v>2010</v>
      </c>
      <c r="D21" s="64">
        <v>341.6</v>
      </c>
    </row>
    <row r="22" spans="1:4" ht="25.5">
      <c r="A22" s="63">
        <v>17</v>
      </c>
      <c r="B22" s="62" t="s">
        <v>845</v>
      </c>
      <c r="C22" s="63">
        <v>2010</v>
      </c>
      <c r="D22" s="64">
        <v>3086.6</v>
      </c>
    </row>
    <row r="23" spans="1:4" ht="25.5">
      <c r="A23" s="63">
        <v>18</v>
      </c>
      <c r="B23" s="62" t="s">
        <v>846</v>
      </c>
      <c r="C23" s="63">
        <v>2010</v>
      </c>
      <c r="D23" s="64">
        <v>494.1</v>
      </c>
    </row>
    <row r="24" spans="1:4" ht="25.5">
      <c r="A24" s="63">
        <v>19</v>
      </c>
      <c r="B24" s="62" t="s">
        <v>847</v>
      </c>
      <c r="C24" s="63">
        <v>2010</v>
      </c>
      <c r="D24" s="64">
        <v>341.6</v>
      </c>
    </row>
    <row r="25" spans="1:4" ht="25.5">
      <c r="A25" s="63">
        <v>20</v>
      </c>
      <c r="B25" s="62" t="s">
        <v>848</v>
      </c>
      <c r="C25" s="63">
        <v>2010</v>
      </c>
      <c r="D25" s="64">
        <v>3086.6</v>
      </c>
    </row>
    <row r="26" spans="1:4" ht="25.5">
      <c r="A26" s="63">
        <v>21</v>
      </c>
      <c r="B26" s="62" t="s">
        <v>849</v>
      </c>
      <c r="C26" s="63">
        <v>2010</v>
      </c>
      <c r="D26" s="64">
        <v>494.1</v>
      </c>
    </row>
    <row r="27" spans="1:4" ht="38.25">
      <c r="A27" s="63">
        <v>22</v>
      </c>
      <c r="B27" s="62" t="s">
        <v>850</v>
      </c>
      <c r="C27" s="63">
        <v>2010</v>
      </c>
      <c r="D27" s="64">
        <v>3553.25</v>
      </c>
    </row>
    <row r="28" spans="1:4" ht="25.5">
      <c r="A28" s="63">
        <v>23</v>
      </c>
      <c r="B28" s="62" t="s">
        <v>851</v>
      </c>
      <c r="C28" s="63">
        <v>2010</v>
      </c>
      <c r="D28" s="64">
        <v>588.65</v>
      </c>
    </row>
    <row r="29" spans="1:4" ht="25.5">
      <c r="A29" s="63">
        <v>24</v>
      </c>
      <c r="B29" s="62" t="s">
        <v>852</v>
      </c>
      <c r="C29" s="63">
        <v>2010</v>
      </c>
      <c r="D29" s="64">
        <v>3449</v>
      </c>
    </row>
    <row r="30" spans="1:4" ht="25.5">
      <c r="A30" s="63">
        <v>25</v>
      </c>
      <c r="B30" s="62" t="s">
        <v>853</v>
      </c>
      <c r="C30" s="63">
        <v>2011</v>
      </c>
      <c r="D30" s="64">
        <v>405.9</v>
      </c>
    </row>
    <row r="31" spans="1:4" ht="25.5">
      <c r="A31" s="63">
        <v>26</v>
      </c>
      <c r="B31" s="62" t="s">
        <v>854</v>
      </c>
      <c r="C31" s="63">
        <v>2011</v>
      </c>
      <c r="D31" s="64">
        <v>405.9</v>
      </c>
    </row>
    <row r="32" spans="1:4" ht="51">
      <c r="A32" s="63">
        <v>27</v>
      </c>
      <c r="B32" s="62" t="s">
        <v>855</v>
      </c>
      <c r="C32" s="63">
        <v>2011</v>
      </c>
      <c r="D32" s="64">
        <v>2667.13</v>
      </c>
    </row>
    <row r="33" spans="1:4" ht="51">
      <c r="A33" s="63">
        <v>28</v>
      </c>
      <c r="B33" s="62" t="s">
        <v>856</v>
      </c>
      <c r="C33" s="63">
        <v>2011</v>
      </c>
      <c r="D33" s="64">
        <v>2667.13</v>
      </c>
    </row>
    <row r="34" spans="1:4" ht="12.75">
      <c r="A34" s="63">
        <v>29</v>
      </c>
      <c r="B34" s="62" t="s">
        <v>857</v>
      </c>
      <c r="C34" s="63">
        <v>2011</v>
      </c>
      <c r="D34" s="64">
        <v>162.36</v>
      </c>
    </row>
    <row r="35" spans="1:4" ht="12.75">
      <c r="A35" s="63">
        <v>30</v>
      </c>
      <c r="B35" s="62" t="s">
        <v>858</v>
      </c>
      <c r="C35" s="63">
        <v>2011</v>
      </c>
      <c r="D35" s="64">
        <v>162.36</v>
      </c>
    </row>
    <row r="36" spans="1:4" ht="25.5">
      <c r="A36" s="63">
        <v>31</v>
      </c>
      <c r="B36" s="62" t="s">
        <v>859</v>
      </c>
      <c r="C36" s="63">
        <v>2011</v>
      </c>
      <c r="D36" s="64">
        <v>405.9</v>
      </c>
    </row>
    <row r="37" spans="1:4" ht="51">
      <c r="A37" s="63">
        <v>32</v>
      </c>
      <c r="B37" s="62" t="s">
        <v>860</v>
      </c>
      <c r="C37" s="63">
        <v>2011</v>
      </c>
      <c r="D37" s="64">
        <v>4376.34</v>
      </c>
    </row>
    <row r="38" spans="1:4" ht="12.75">
      <c r="A38" s="63">
        <v>33</v>
      </c>
      <c r="B38" s="62" t="s">
        <v>861</v>
      </c>
      <c r="C38" s="63">
        <v>2011</v>
      </c>
      <c r="D38" s="64">
        <v>299.63</v>
      </c>
    </row>
    <row r="39" spans="1:4" ht="63.75">
      <c r="A39" s="63">
        <v>34</v>
      </c>
      <c r="B39" s="62" t="s">
        <v>862</v>
      </c>
      <c r="C39" s="63">
        <v>2011</v>
      </c>
      <c r="D39" s="64">
        <v>2745</v>
      </c>
    </row>
    <row r="40" spans="1:4" ht="25.5">
      <c r="A40" s="63">
        <v>35</v>
      </c>
      <c r="B40" s="62" t="s">
        <v>863</v>
      </c>
      <c r="C40" s="63">
        <v>2011</v>
      </c>
      <c r="D40" s="64">
        <v>2495.67</v>
      </c>
    </row>
    <row r="41" spans="1:4" ht="63.75">
      <c r="A41" s="63">
        <v>36</v>
      </c>
      <c r="B41" s="62" t="s">
        <v>864</v>
      </c>
      <c r="C41" s="63">
        <v>2011</v>
      </c>
      <c r="D41" s="64">
        <v>3176.06</v>
      </c>
    </row>
    <row r="42" spans="1:4" ht="38.25">
      <c r="A42" s="63">
        <v>37</v>
      </c>
      <c r="B42" s="62" t="s">
        <v>865</v>
      </c>
      <c r="C42" s="63">
        <v>2012</v>
      </c>
      <c r="D42" s="64">
        <v>798.27</v>
      </c>
    </row>
    <row r="43" spans="1:4" ht="38.25">
      <c r="A43" s="63">
        <v>38</v>
      </c>
      <c r="B43" s="62" t="s">
        <v>866</v>
      </c>
      <c r="C43" s="63">
        <v>2012</v>
      </c>
      <c r="D43" s="64">
        <v>798.27</v>
      </c>
    </row>
    <row r="44" spans="1:4" ht="38.25">
      <c r="A44" s="63">
        <v>39</v>
      </c>
      <c r="B44" s="269" t="s">
        <v>867</v>
      </c>
      <c r="C44" s="270">
        <v>2012</v>
      </c>
      <c r="D44" s="335">
        <v>2249</v>
      </c>
    </row>
    <row r="45" spans="1:4" ht="25.5">
      <c r="A45" s="63">
        <v>40</v>
      </c>
      <c r="B45" s="271" t="s">
        <v>868</v>
      </c>
      <c r="C45" s="97">
        <v>2012</v>
      </c>
      <c r="D45" s="335">
        <v>2049</v>
      </c>
    </row>
    <row r="46" spans="1:4" ht="63.75">
      <c r="A46" s="63">
        <v>41</v>
      </c>
      <c r="B46" s="62" t="s">
        <v>869</v>
      </c>
      <c r="C46" s="63">
        <v>2012</v>
      </c>
      <c r="D46" s="64">
        <v>7995</v>
      </c>
    </row>
    <row r="47" spans="1:4" ht="51">
      <c r="A47" s="63">
        <v>42</v>
      </c>
      <c r="B47" s="62" t="s">
        <v>870</v>
      </c>
      <c r="C47" s="63">
        <v>2011</v>
      </c>
      <c r="D47" s="64">
        <v>3500</v>
      </c>
    </row>
    <row r="48" spans="1:4" ht="72" customHeight="1">
      <c r="A48" s="63">
        <v>43</v>
      </c>
      <c r="B48" s="62" t="s">
        <v>871</v>
      </c>
      <c r="C48" s="63">
        <v>2011</v>
      </c>
      <c r="D48" s="64">
        <v>3500</v>
      </c>
    </row>
    <row r="49" spans="1:4" ht="25.5">
      <c r="A49" s="63">
        <v>44</v>
      </c>
      <c r="B49" s="271" t="s">
        <v>872</v>
      </c>
      <c r="C49" s="97">
        <v>2010</v>
      </c>
      <c r="D49" s="335">
        <v>4065.04</v>
      </c>
    </row>
    <row r="50" spans="1:4" ht="25.5">
      <c r="A50" s="63">
        <v>45</v>
      </c>
      <c r="B50" s="269" t="s">
        <v>873</v>
      </c>
      <c r="C50" s="270">
        <v>2010</v>
      </c>
      <c r="D50" s="335">
        <v>763.72</v>
      </c>
    </row>
    <row r="51" spans="1:4" ht="12.75">
      <c r="A51" s="63">
        <v>46</v>
      </c>
      <c r="B51" s="271" t="s">
        <v>874</v>
      </c>
      <c r="C51" s="97">
        <v>2010</v>
      </c>
      <c r="D51" s="335">
        <v>656.36</v>
      </c>
    </row>
    <row r="52" spans="1:4" ht="51">
      <c r="A52" s="63">
        <v>47</v>
      </c>
      <c r="B52" s="269" t="s">
        <v>875</v>
      </c>
      <c r="C52" s="270">
        <v>2010</v>
      </c>
      <c r="D52" s="335">
        <v>86639.52</v>
      </c>
    </row>
    <row r="53" spans="1:4" ht="12.75">
      <c r="A53" s="63">
        <v>48</v>
      </c>
      <c r="B53" s="271" t="s">
        <v>876</v>
      </c>
      <c r="C53" s="97">
        <v>2010</v>
      </c>
      <c r="D53" s="335">
        <v>980.88</v>
      </c>
    </row>
    <row r="54" spans="1:4" ht="25.5">
      <c r="A54" s="63">
        <v>49</v>
      </c>
      <c r="B54" s="271" t="s">
        <v>877</v>
      </c>
      <c r="C54" s="97">
        <v>2010</v>
      </c>
      <c r="D54" s="335">
        <v>2836.5</v>
      </c>
    </row>
    <row r="55" spans="1:4" ht="12.75">
      <c r="A55" s="63">
        <v>50</v>
      </c>
      <c r="B55" s="269" t="s">
        <v>878</v>
      </c>
      <c r="C55" s="270">
        <v>2010</v>
      </c>
      <c r="D55" s="335">
        <v>1049.2</v>
      </c>
    </row>
    <row r="56" spans="1:4" ht="38.25">
      <c r="A56" s="63">
        <v>51</v>
      </c>
      <c r="B56" s="271" t="s">
        <v>879</v>
      </c>
      <c r="C56" s="97">
        <v>2010</v>
      </c>
      <c r="D56" s="335">
        <v>16534.66</v>
      </c>
    </row>
    <row r="57" spans="1:4" ht="25.5">
      <c r="A57" s="63">
        <v>52</v>
      </c>
      <c r="B57" s="269" t="s">
        <v>880</v>
      </c>
      <c r="C57" s="270">
        <v>2010</v>
      </c>
      <c r="D57" s="335">
        <v>1421.3</v>
      </c>
    </row>
    <row r="58" spans="1:4" ht="25.5">
      <c r="A58" s="63">
        <v>53</v>
      </c>
      <c r="B58" s="271" t="s">
        <v>881</v>
      </c>
      <c r="C58" s="97">
        <v>2010</v>
      </c>
      <c r="D58" s="335">
        <v>800.32</v>
      </c>
    </row>
    <row r="59" spans="1:4" ht="25.5">
      <c r="A59" s="63">
        <v>54</v>
      </c>
      <c r="B59" s="269" t="s">
        <v>882</v>
      </c>
      <c r="C59" s="270">
        <v>2010</v>
      </c>
      <c r="D59" s="335">
        <v>322.08</v>
      </c>
    </row>
    <row r="60" spans="1:4" ht="25.5">
      <c r="A60" s="63">
        <v>55</v>
      </c>
      <c r="B60" s="271" t="s">
        <v>883</v>
      </c>
      <c r="C60" s="97">
        <v>2010</v>
      </c>
      <c r="D60" s="335">
        <v>3269.6</v>
      </c>
    </row>
    <row r="61" spans="1:4" ht="25.5">
      <c r="A61" s="63">
        <v>56</v>
      </c>
      <c r="B61" s="269" t="s">
        <v>884</v>
      </c>
      <c r="C61" s="270">
        <v>2010</v>
      </c>
      <c r="D61" s="335">
        <v>491.66</v>
      </c>
    </row>
    <row r="62" spans="1:4" ht="25.5">
      <c r="A62" s="63">
        <v>57</v>
      </c>
      <c r="B62" s="271" t="s">
        <v>885</v>
      </c>
      <c r="C62" s="97">
        <v>2010</v>
      </c>
      <c r="D62" s="335">
        <v>120.78</v>
      </c>
    </row>
    <row r="63" spans="1:4" ht="51">
      <c r="A63" s="63">
        <v>58</v>
      </c>
      <c r="B63" s="269" t="s">
        <v>886</v>
      </c>
      <c r="C63" s="270">
        <v>2010</v>
      </c>
      <c r="D63" s="335">
        <v>406.26</v>
      </c>
    </row>
    <row r="64" spans="1:4" ht="38.25">
      <c r="A64" s="63">
        <v>59</v>
      </c>
      <c r="B64" s="271" t="s">
        <v>887</v>
      </c>
      <c r="C64" s="83">
        <v>2010</v>
      </c>
      <c r="D64" s="64">
        <v>800.32</v>
      </c>
    </row>
    <row r="65" spans="1:4" ht="25.5">
      <c r="A65" s="63">
        <v>60</v>
      </c>
      <c r="B65" s="269" t="s">
        <v>888</v>
      </c>
      <c r="C65" s="270">
        <v>2010</v>
      </c>
      <c r="D65" s="335">
        <v>241.56</v>
      </c>
    </row>
    <row r="66" spans="1:4" ht="25.5">
      <c r="A66" s="63">
        <v>61</v>
      </c>
      <c r="B66" s="271" t="s">
        <v>889</v>
      </c>
      <c r="C66" s="97">
        <v>2010</v>
      </c>
      <c r="D66" s="335">
        <v>2452.2</v>
      </c>
    </row>
    <row r="67" spans="1:4" ht="25.5">
      <c r="A67" s="63">
        <v>62</v>
      </c>
      <c r="B67" s="269" t="s">
        <v>890</v>
      </c>
      <c r="C67" s="270">
        <v>2010</v>
      </c>
      <c r="D67" s="335">
        <v>491.66</v>
      </c>
    </row>
    <row r="68" spans="1:4" ht="25.5">
      <c r="A68" s="63">
        <v>63</v>
      </c>
      <c r="B68" s="271" t="s">
        <v>885</v>
      </c>
      <c r="C68" s="97">
        <v>2010</v>
      </c>
      <c r="D68" s="335">
        <v>120.78</v>
      </c>
    </row>
    <row r="69" spans="1:4" ht="51">
      <c r="A69" s="63">
        <v>64</v>
      </c>
      <c r="B69" s="269" t="s">
        <v>891</v>
      </c>
      <c r="C69" s="270">
        <v>2010</v>
      </c>
      <c r="D69" s="335">
        <v>406.26</v>
      </c>
    </row>
    <row r="70" spans="1:4" ht="25.5">
      <c r="A70" s="63">
        <v>65</v>
      </c>
      <c r="B70" s="271" t="s">
        <v>892</v>
      </c>
      <c r="C70" s="97">
        <v>2010</v>
      </c>
      <c r="D70" s="335">
        <v>322.08</v>
      </c>
    </row>
    <row r="71" spans="1:4" ht="25.5">
      <c r="A71" s="63">
        <v>66</v>
      </c>
      <c r="B71" s="269" t="s">
        <v>893</v>
      </c>
      <c r="C71" s="270">
        <v>2010</v>
      </c>
      <c r="D71" s="335">
        <v>241.56</v>
      </c>
    </row>
    <row r="72" spans="1:4" ht="51">
      <c r="A72" s="63">
        <v>67</v>
      </c>
      <c r="B72" s="271" t="s">
        <v>894</v>
      </c>
      <c r="C72" s="97">
        <v>2010</v>
      </c>
      <c r="D72" s="335">
        <v>812.52</v>
      </c>
    </row>
    <row r="73" spans="1:4" ht="25.5">
      <c r="A73" s="63">
        <v>68</v>
      </c>
      <c r="B73" s="269" t="s">
        <v>895</v>
      </c>
      <c r="C73" s="270">
        <v>2010</v>
      </c>
      <c r="D73" s="335">
        <v>1771.44</v>
      </c>
    </row>
    <row r="74" spans="1:4" ht="25.5">
      <c r="A74" s="63">
        <v>69</v>
      </c>
      <c r="B74" s="271" t="s">
        <v>896</v>
      </c>
      <c r="C74" s="97">
        <v>2010</v>
      </c>
      <c r="D74" s="335">
        <v>885.72</v>
      </c>
    </row>
    <row r="75" spans="1:4" ht="51">
      <c r="A75" s="63">
        <v>70</v>
      </c>
      <c r="B75" s="269" t="s">
        <v>897</v>
      </c>
      <c r="C75" s="270">
        <v>2010</v>
      </c>
      <c r="D75" s="335">
        <v>4468.86</v>
      </c>
    </row>
    <row r="76" spans="1:4" ht="25.5">
      <c r="A76" s="63">
        <v>71</v>
      </c>
      <c r="B76" s="271" t="s">
        <v>898</v>
      </c>
      <c r="C76" s="97">
        <v>2010</v>
      </c>
      <c r="D76" s="335">
        <v>966.24</v>
      </c>
    </row>
    <row r="77" spans="1:4" ht="25.5">
      <c r="A77" s="63">
        <v>72</v>
      </c>
      <c r="B77" s="269" t="s">
        <v>899</v>
      </c>
      <c r="C77" s="270">
        <v>2010</v>
      </c>
      <c r="D77" s="335">
        <v>483.12</v>
      </c>
    </row>
    <row r="78" spans="1:4" ht="51">
      <c r="A78" s="63">
        <v>73</v>
      </c>
      <c r="B78" s="271" t="s">
        <v>900</v>
      </c>
      <c r="C78" s="97">
        <v>2010</v>
      </c>
      <c r="D78" s="335">
        <v>2437.56</v>
      </c>
    </row>
    <row r="79" spans="1:4" ht="51">
      <c r="A79" s="63">
        <v>74</v>
      </c>
      <c r="B79" s="269" t="s">
        <v>901</v>
      </c>
      <c r="C79" s="270">
        <v>2010</v>
      </c>
      <c r="D79" s="335">
        <v>1311.5</v>
      </c>
    </row>
    <row r="80" spans="1:4" ht="25.5">
      <c r="A80" s="63">
        <v>75</v>
      </c>
      <c r="B80" s="62" t="s">
        <v>902</v>
      </c>
      <c r="C80" s="63">
        <v>2012</v>
      </c>
      <c r="D80" s="64">
        <v>8316</v>
      </c>
    </row>
    <row r="81" spans="1:4" ht="38.25">
      <c r="A81" s="63">
        <v>76</v>
      </c>
      <c r="B81" s="62" t="s">
        <v>903</v>
      </c>
      <c r="C81" s="63">
        <v>2012</v>
      </c>
      <c r="D81" s="64">
        <v>4800</v>
      </c>
    </row>
    <row r="82" spans="1:4" ht="38.25">
      <c r="A82" s="63">
        <v>77</v>
      </c>
      <c r="B82" s="62" t="s">
        <v>904</v>
      </c>
      <c r="C82" s="63">
        <v>2012</v>
      </c>
      <c r="D82" s="64">
        <v>6264</v>
      </c>
    </row>
    <row r="83" spans="1:4" ht="38.25">
      <c r="A83" s="63">
        <v>78</v>
      </c>
      <c r="B83" s="62" t="s">
        <v>230</v>
      </c>
      <c r="C83" s="63">
        <v>2014</v>
      </c>
      <c r="D83" s="64">
        <v>5500</v>
      </c>
    </row>
    <row r="84" spans="1:4" ht="38.25">
      <c r="A84" s="63">
        <v>79</v>
      </c>
      <c r="B84" s="62" t="s">
        <v>367</v>
      </c>
      <c r="C84" s="63">
        <v>2013</v>
      </c>
      <c r="D84" s="64">
        <v>5295</v>
      </c>
    </row>
    <row r="85" spans="1:4" ht="25.5">
      <c r="A85" s="63">
        <v>80</v>
      </c>
      <c r="B85" s="62" t="s">
        <v>905</v>
      </c>
      <c r="C85" s="63">
        <v>2010</v>
      </c>
      <c r="D85" s="64">
        <v>3538</v>
      </c>
    </row>
    <row r="86" spans="1:4" ht="12.75">
      <c r="A86" s="63">
        <v>81</v>
      </c>
      <c r="B86" s="62" t="s">
        <v>906</v>
      </c>
      <c r="C86" s="63">
        <v>2010</v>
      </c>
      <c r="D86" s="64">
        <v>427</v>
      </c>
    </row>
    <row r="87" spans="1:4" ht="12.75">
      <c r="A87" s="63">
        <v>82</v>
      </c>
      <c r="B87" s="62" t="s">
        <v>907</v>
      </c>
      <c r="C87" s="63">
        <v>2010</v>
      </c>
      <c r="D87" s="64">
        <v>414.8</v>
      </c>
    </row>
    <row r="88" spans="1:4" ht="25.5">
      <c r="A88" s="63">
        <v>83</v>
      </c>
      <c r="B88" s="62" t="s">
        <v>908</v>
      </c>
      <c r="C88" s="63">
        <v>2010</v>
      </c>
      <c r="D88" s="64">
        <v>1470.1</v>
      </c>
    </row>
    <row r="89" spans="1:4" ht="25.5">
      <c r="A89" s="63">
        <v>84</v>
      </c>
      <c r="B89" s="62" t="s">
        <v>909</v>
      </c>
      <c r="C89" s="63">
        <v>2011</v>
      </c>
      <c r="D89" s="64">
        <v>1260</v>
      </c>
    </row>
    <row r="90" spans="1:4" ht="25.5">
      <c r="A90" s="63">
        <v>85</v>
      </c>
      <c r="B90" s="62" t="s">
        <v>910</v>
      </c>
      <c r="C90" s="63">
        <v>2011</v>
      </c>
      <c r="D90" s="64">
        <v>600</v>
      </c>
    </row>
    <row r="91" spans="1:4" ht="38.25">
      <c r="A91" s="63">
        <v>86</v>
      </c>
      <c r="B91" s="62" t="s">
        <v>911</v>
      </c>
      <c r="C91" s="63">
        <v>2013</v>
      </c>
      <c r="D91" s="64">
        <v>29163.09</v>
      </c>
    </row>
    <row r="92" spans="1:4" ht="38.25">
      <c r="A92" s="63">
        <v>87</v>
      </c>
      <c r="B92" s="62" t="s">
        <v>912</v>
      </c>
      <c r="C92" s="63">
        <v>2013</v>
      </c>
      <c r="D92" s="64">
        <v>16109.81</v>
      </c>
    </row>
    <row r="93" spans="1:4" ht="51">
      <c r="A93" s="63">
        <v>88</v>
      </c>
      <c r="B93" s="62" t="s">
        <v>913</v>
      </c>
      <c r="C93" s="63">
        <v>2013</v>
      </c>
      <c r="D93" s="64">
        <v>130000</v>
      </c>
    </row>
    <row r="94" spans="1:4" ht="25.5">
      <c r="A94" s="63">
        <v>89</v>
      </c>
      <c r="B94" s="62" t="s">
        <v>914</v>
      </c>
      <c r="C94" s="63">
        <v>2013</v>
      </c>
      <c r="D94" s="64">
        <v>499</v>
      </c>
    </row>
    <row r="95" spans="1:4" ht="25.5">
      <c r="A95" s="63">
        <v>90</v>
      </c>
      <c r="B95" s="62" t="s">
        <v>915</v>
      </c>
      <c r="C95" s="63">
        <v>2013</v>
      </c>
      <c r="D95" s="64">
        <v>789</v>
      </c>
    </row>
    <row r="96" spans="1:4" ht="25.5">
      <c r="A96" s="63">
        <v>91</v>
      </c>
      <c r="B96" s="62" t="s">
        <v>916</v>
      </c>
      <c r="C96" s="63">
        <v>2013</v>
      </c>
      <c r="D96" s="64">
        <v>1499</v>
      </c>
    </row>
    <row r="97" spans="1:4" ht="38.25">
      <c r="A97" s="63">
        <v>92</v>
      </c>
      <c r="B97" s="62" t="s">
        <v>917</v>
      </c>
      <c r="C97" s="63">
        <v>2013</v>
      </c>
      <c r="D97" s="64">
        <v>3098</v>
      </c>
    </row>
    <row r="98" spans="1:4" ht="38.25">
      <c r="A98" s="63">
        <v>93</v>
      </c>
      <c r="B98" s="62" t="s">
        <v>918</v>
      </c>
      <c r="C98" s="63">
        <v>2013</v>
      </c>
      <c r="D98" s="64">
        <v>3098</v>
      </c>
    </row>
    <row r="99" spans="1:4" ht="25.5">
      <c r="A99" s="63">
        <v>94</v>
      </c>
      <c r="B99" s="62" t="s">
        <v>919</v>
      </c>
      <c r="C99" s="63">
        <v>2013</v>
      </c>
      <c r="D99" s="64">
        <v>489</v>
      </c>
    </row>
    <row r="100" spans="1:4" ht="25.5">
      <c r="A100" s="63">
        <v>95</v>
      </c>
      <c r="B100" s="62" t="s">
        <v>920</v>
      </c>
      <c r="C100" s="63">
        <v>2013</v>
      </c>
      <c r="D100" s="64">
        <v>489</v>
      </c>
    </row>
    <row r="101" spans="1:4" ht="38.25">
      <c r="A101" s="63">
        <v>96</v>
      </c>
      <c r="B101" s="62" t="s">
        <v>921</v>
      </c>
      <c r="C101" s="63">
        <v>2013</v>
      </c>
      <c r="D101" s="64">
        <v>3298</v>
      </c>
    </row>
    <row r="102" spans="1:4" ht="25.5">
      <c r="A102" s="63">
        <v>97</v>
      </c>
      <c r="B102" s="62" t="s">
        <v>922</v>
      </c>
      <c r="C102" s="63">
        <v>2013</v>
      </c>
      <c r="D102" s="64">
        <v>454</v>
      </c>
    </row>
    <row r="103" spans="1:4" ht="25.5">
      <c r="A103" s="63">
        <v>98</v>
      </c>
      <c r="B103" s="62" t="s">
        <v>923</v>
      </c>
      <c r="C103" s="63">
        <v>2014</v>
      </c>
      <c r="D103" s="64">
        <v>1168.5</v>
      </c>
    </row>
    <row r="104" spans="1:4" ht="25.5">
      <c r="A104" s="63">
        <v>99</v>
      </c>
      <c r="B104" s="62" t="s">
        <v>924</v>
      </c>
      <c r="C104" s="63">
        <v>2014</v>
      </c>
      <c r="D104" s="64">
        <v>1168.5</v>
      </c>
    </row>
    <row r="105" spans="1:4" ht="25.5">
      <c r="A105" s="63">
        <v>100</v>
      </c>
      <c r="B105" s="62" t="s">
        <v>925</v>
      </c>
      <c r="C105" s="63">
        <v>2014</v>
      </c>
      <c r="D105" s="64">
        <v>1168.5</v>
      </c>
    </row>
    <row r="106" spans="1:4" ht="12.75">
      <c r="A106" s="63">
        <v>101</v>
      </c>
      <c r="B106" s="62" t="s">
        <v>926</v>
      </c>
      <c r="C106" s="63">
        <v>2014</v>
      </c>
      <c r="D106" s="64">
        <v>599</v>
      </c>
    </row>
    <row r="107" spans="1:4" ht="12.75">
      <c r="A107" s="63">
        <v>102</v>
      </c>
      <c r="B107" s="62" t="s">
        <v>927</v>
      </c>
      <c r="C107" s="63">
        <v>2014</v>
      </c>
      <c r="D107" s="64">
        <v>599</v>
      </c>
    </row>
    <row r="108" spans="1:4" ht="12.75">
      <c r="A108" s="63">
        <v>103</v>
      </c>
      <c r="B108" s="62" t="s">
        <v>928</v>
      </c>
      <c r="C108" s="63">
        <v>2014</v>
      </c>
      <c r="D108" s="64">
        <v>599</v>
      </c>
    </row>
    <row r="109" spans="1:4" ht="12.75">
      <c r="A109" s="63">
        <v>104</v>
      </c>
      <c r="B109" s="62" t="s">
        <v>929</v>
      </c>
      <c r="C109" s="63">
        <v>2014</v>
      </c>
      <c r="D109" s="64">
        <v>599</v>
      </c>
    </row>
    <row r="110" spans="1:4" ht="12.75">
      <c r="A110" s="63">
        <v>105</v>
      </c>
      <c r="B110" s="62" t="s">
        <v>930</v>
      </c>
      <c r="C110" s="63">
        <v>2014</v>
      </c>
      <c r="D110" s="64">
        <v>599</v>
      </c>
    </row>
    <row r="111" spans="1:4" ht="39.75" customHeight="1">
      <c r="A111" s="63">
        <v>106</v>
      </c>
      <c r="B111" s="62" t="s">
        <v>931</v>
      </c>
      <c r="C111" s="63">
        <v>2014</v>
      </c>
      <c r="D111" s="64">
        <v>3234.37</v>
      </c>
    </row>
    <row r="112" spans="1:4" ht="39" customHeight="1">
      <c r="A112" s="63">
        <v>107</v>
      </c>
      <c r="B112" s="62" t="s">
        <v>933</v>
      </c>
      <c r="C112" s="63">
        <v>2014</v>
      </c>
      <c r="D112" s="64">
        <v>3234.37</v>
      </c>
    </row>
    <row r="113" spans="1:4" ht="25.5">
      <c r="A113" s="63">
        <v>108</v>
      </c>
      <c r="B113" s="62" t="s">
        <v>935</v>
      </c>
      <c r="C113" s="63">
        <v>2014</v>
      </c>
      <c r="D113" s="64">
        <v>1550</v>
      </c>
    </row>
    <row r="114" spans="1:4" ht="25.5">
      <c r="A114" s="63">
        <v>109</v>
      </c>
      <c r="B114" s="62" t="s">
        <v>936</v>
      </c>
      <c r="C114" s="63">
        <v>2014</v>
      </c>
      <c r="D114" s="64">
        <v>1405</v>
      </c>
    </row>
    <row r="115" spans="1:4" ht="25.5">
      <c r="A115" s="63">
        <v>110</v>
      </c>
      <c r="B115" s="62" t="s">
        <v>937</v>
      </c>
      <c r="C115" s="63">
        <v>2014</v>
      </c>
      <c r="D115" s="64">
        <v>1405</v>
      </c>
    </row>
    <row r="116" spans="1:4" ht="38.25">
      <c r="A116" s="63">
        <v>111</v>
      </c>
      <c r="B116" s="62" t="s">
        <v>938</v>
      </c>
      <c r="C116" s="63">
        <v>2014</v>
      </c>
      <c r="D116" s="64">
        <v>3348</v>
      </c>
    </row>
    <row r="117" spans="1:4" ht="38.25">
      <c r="A117" s="63">
        <v>112</v>
      </c>
      <c r="B117" s="62" t="s">
        <v>939</v>
      </c>
      <c r="C117" s="63">
        <v>2014</v>
      </c>
      <c r="D117" s="64">
        <v>3348</v>
      </c>
    </row>
    <row r="118" spans="1:4" ht="38.25">
      <c r="A118" s="63">
        <v>113</v>
      </c>
      <c r="B118" s="62" t="s">
        <v>940</v>
      </c>
      <c r="C118" s="63">
        <v>2014</v>
      </c>
      <c r="D118" s="64">
        <v>3348</v>
      </c>
    </row>
    <row r="119" spans="1:4" ht="38.25">
      <c r="A119" s="63">
        <v>114</v>
      </c>
      <c r="B119" s="62" t="s">
        <v>941</v>
      </c>
      <c r="C119" s="63">
        <v>2014</v>
      </c>
      <c r="D119" s="64">
        <v>3348</v>
      </c>
    </row>
    <row r="120" spans="1:4" ht="12.75">
      <c r="A120" s="63">
        <v>115</v>
      </c>
      <c r="B120" s="62" t="s">
        <v>942</v>
      </c>
      <c r="C120" s="63">
        <v>2014</v>
      </c>
      <c r="D120" s="64">
        <v>443</v>
      </c>
    </row>
    <row r="121" spans="1:4" ht="12.75">
      <c r="A121" s="63">
        <v>116</v>
      </c>
      <c r="B121" s="62" t="s">
        <v>943</v>
      </c>
      <c r="C121" s="63">
        <v>2014</v>
      </c>
      <c r="D121" s="64">
        <v>443</v>
      </c>
    </row>
    <row r="122" spans="1:4" ht="12.75">
      <c r="A122" s="63">
        <v>117</v>
      </c>
      <c r="B122" s="67" t="s">
        <v>944</v>
      </c>
      <c r="C122" s="63">
        <v>2014</v>
      </c>
      <c r="D122" s="64">
        <v>443</v>
      </c>
    </row>
    <row r="123" spans="1:4" ht="12.75">
      <c r="A123" s="63">
        <v>118</v>
      </c>
      <c r="B123" s="67" t="s">
        <v>945</v>
      </c>
      <c r="C123" s="63">
        <v>2014</v>
      </c>
      <c r="D123" s="64">
        <v>443</v>
      </c>
    </row>
    <row r="124" spans="1:5" ht="18.75" customHeight="1">
      <c r="A124" s="63"/>
      <c r="B124" s="73" t="s">
        <v>587</v>
      </c>
      <c r="C124" s="75"/>
      <c r="D124" s="106">
        <f>SUM(D6:D123)</f>
        <v>474988.01999999996</v>
      </c>
      <c r="E124" s="68"/>
    </row>
    <row r="125" spans="1:4" ht="21.75" customHeight="1">
      <c r="A125" s="398" t="s">
        <v>594</v>
      </c>
      <c r="B125" s="398"/>
      <c r="C125" s="398"/>
      <c r="D125" s="398"/>
    </row>
    <row r="126" spans="1:4" ht="12.75">
      <c r="A126" s="63">
        <v>1</v>
      </c>
      <c r="B126" s="69" t="s">
        <v>983</v>
      </c>
      <c r="C126" s="70">
        <v>2014</v>
      </c>
      <c r="D126" s="71">
        <v>600</v>
      </c>
    </row>
    <row r="127" spans="1:4" ht="12.75">
      <c r="A127" s="63">
        <v>2</v>
      </c>
      <c r="B127" s="62" t="s">
        <v>984</v>
      </c>
      <c r="C127" s="63">
        <v>2010</v>
      </c>
      <c r="D127" s="72">
        <v>1649</v>
      </c>
    </row>
    <row r="128" spans="1:4" ht="15.75" customHeight="1">
      <c r="A128" s="63"/>
      <c r="B128" s="73" t="s">
        <v>587</v>
      </c>
      <c r="C128" s="63"/>
      <c r="D128" s="99">
        <f>D126+D127</f>
        <v>2249</v>
      </c>
    </row>
    <row r="129" spans="1:4" ht="18.75" customHeight="1">
      <c r="A129" s="399" t="s">
        <v>992</v>
      </c>
      <c r="B129" s="399"/>
      <c r="C129" s="399"/>
      <c r="D129" s="399"/>
    </row>
    <row r="130" spans="1:4" ht="15" customHeight="1">
      <c r="A130" s="63" t="s">
        <v>585</v>
      </c>
      <c r="B130" s="62" t="s">
        <v>1002</v>
      </c>
      <c r="C130" s="63">
        <v>2015</v>
      </c>
      <c r="D130" s="64">
        <v>440</v>
      </c>
    </row>
    <row r="131" spans="1:4" ht="24.75" customHeight="1">
      <c r="A131" s="63"/>
      <c r="B131" s="73" t="s">
        <v>587</v>
      </c>
      <c r="C131" s="63"/>
      <c r="D131" s="99">
        <f>D130</f>
        <v>440</v>
      </c>
    </row>
    <row r="132" spans="1:4" ht="22.5" customHeight="1">
      <c r="A132" s="399" t="s">
        <v>1018</v>
      </c>
      <c r="B132" s="399"/>
      <c r="C132" s="399"/>
      <c r="D132" s="399"/>
    </row>
    <row r="133" spans="1:4" ht="45" customHeight="1">
      <c r="A133" s="63">
        <v>1</v>
      </c>
      <c r="B133" s="62" t="s">
        <v>1031</v>
      </c>
      <c r="C133" s="63">
        <v>2010</v>
      </c>
      <c r="D133" s="74">
        <v>2745</v>
      </c>
    </row>
    <row r="134" spans="1:4" ht="27.75" customHeight="1">
      <c r="A134" s="63">
        <v>2</v>
      </c>
      <c r="B134" s="62" t="s">
        <v>1032</v>
      </c>
      <c r="C134" s="63">
        <v>2010</v>
      </c>
      <c r="D134" s="74">
        <v>2708</v>
      </c>
    </row>
    <row r="135" spans="1:4" ht="19.5" customHeight="1">
      <c r="A135" s="63">
        <v>3</v>
      </c>
      <c r="B135" s="62" t="s">
        <v>1033</v>
      </c>
      <c r="C135" s="63">
        <v>2011</v>
      </c>
      <c r="D135" s="74">
        <v>3450.46</v>
      </c>
    </row>
    <row r="136" spans="1:4" ht="19.5" customHeight="1">
      <c r="A136" s="63">
        <v>4</v>
      </c>
      <c r="B136" s="62" t="s">
        <v>1034</v>
      </c>
      <c r="C136" s="63">
        <v>2011</v>
      </c>
      <c r="D136" s="74">
        <v>3489.51</v>
      </c>
    </row>
    <row r="137" spans="1:4" ht="19.5" customHeight="1">
      <c r="A137" s="63">
        <v>5</v>
      </c>
      <c r="B137" s="62" t="s">
        <v>1033</v>
      </c>
      <c r="C137" s="63">
        <v>2011</v>
      </c>
      <c r="D137" s="74">
        <v>3000</v>
      </c>
    </row>
    <row r="138" spans="1:4" ht="19.5" customHeight="1">
      <c r="A138" s="63">
        <v>6</v>
      </c>
      <c r="B138" s="62" t="s">
        <v>1035</v>
      </c>
      <c r="C138" s="63">
        <v>2011</v>
      </c>
      <c r="D138" s="74">
        <v>350</v>
      </c>
    </row>
    <row r="139" spans="1:4" ht="19.5" customHeight="1">
      <c r="A139" s="63">
        <v>7</v>
      </c>
      <c r="B139" s="62" t="s">
        <v>1033</v>
      </c>
      <c r="C139" s="63">
        <v>2011</v>
      </c>
      <c r="D139" s="74">
        <v>3000</v>
      </c>
    </row>
    <row r="140" spans="1:4" ht="19.5" customHeight="1">
      <c r="A140" s="63">
        <v>8</v>
      </c>
      <c r="B140" s="62" t="s">
        <v>1036</v>
      </c>
      <c r="C140" s="63">
        <v>2011</v>
      </c>
      <c r="D140" s="74">
        <v>650</v>
      </c>
    </row>
    <row r="141" spans="1:4" ht="19.5" customHeight="1">
      <c r="A141" s="63">
        <v>9</v>
      </c>
      <c r="B141" s="62" t="s">
        <v>1036</v>
      </c>
      <c r="C141" s="63">
        <v>2011</v>
      </c>
      <c r="D141" s="74">
        <v>650</v>
      </c>
    </row>
    <row r="142" spans="1:4" ht="30" customHeight="1">
      <c r="A142" s="63">
        <v>10</v>
      </c>
      <c r="B142" s="62" t="s">
        <v>1037</v>
      </c>
      <c r="C142" s="70">
        <v>2012</v>
      </c>
      <c r="D142" s="272">
        <v>2337</v>
      </c>
    </row>
    <row r="143" spans="1:4" ht="30" customHeight="1">
      <c r="A143" s="63">
        <v>11</v>
      </c>
      <c r="B143" s="62" t="s">
        <v>1038</v>
      </c>
      <c r="C143" s="70">
        <v>2012</v>
      </c>
      <c r="D143" s="272">
        <v>3499</v>
      </c>
    </row>
    <row r="144" spans="1:4" ht="39" customHeight="1">
      <c r="A144" s="63">
        <v>12</v>
      </c>
      <c r="B144" s="273" t="s">
        <v>1039</v>
      </c>
      <c r="C144" s="274">
        <v>2013</v>
      </c>
      <c r="D144" s="275">
        <v>1184.49</v>
      </c>
    </row>
    <row r="145" spans="1:4" ht="19.5" customHeight="1">
      <c r="A145" s="63">
        <v>13</v>
      </c>
      <c r="B145" s="273" t="s">
        <v>1040</v>
      </c>
      <c r="C145" s="274">
        <v>2013</v>
      </c>
      <c r="D145" s="275">
        <v>1200</v>
      </c>
    </row>
    <row r="146" spans="1:4" ht="19.5" customHeight="1">
      <c r="A146" s="63">
        <v>14</v>
      </c>
      <c r="B146" s="273" t="s">
        <v>1040</v>
      </c>
      <c r="C146" s="274">
        <v>2013</v>
      </c>
      <c r="D146" s="275">
        <v>1200</v>
      </c>
    </row>
    <row r="147" spans="1:4" ht="19.5" customHeight="1">
      <c r="A147" s="63">
        <v>15</v>
      </c>
      <c r="B147" s="273" t="s">
        <v>1041</v>
      </c>
      <c r="C147" s="274">
        <v>2013</v>
      </c>
      <c r="D147" s="275">
        <v>1469.28</v>
      </c>
    </row>
    <row r="148" spans="1:4" ht="19.5" customHeight="1">
      <c r="A148" s="63">
        <v>16</v>
      </c>
      <c r="B148" s="273" t="s">
        <v>1041</v>
      </c>
      <c r="C148" s="274">
        <v>2013</v>
      </c>
      <c r="D148" s="275">
        <v>1469.28</v>
      </c>
    </row>
    <row r="149" spans="1:4" ht="19.5" customHeight="1">
      <c r="A149" s="63">
        <v>17</v>
      </c>
      <c r="B149" s="273" t="s">
        <v>1042</v>
      </c>
      <c r="C149" s="274">
        <v>2013</v>
      </c>
      <c r="D149" s="275">
        <v>15946.95</v>
      </c>
    </row>
    <row r="150" spans="1:4" ht="12.75">
      <c r="A150" s="63">
        <v>18</v>
      </c>
      <c r="B150" s="273" t="s">
        <v>1043</v>
      </c>
      <c r="C150" s="274">
        <v>2014</v>
      </c>
      <c r="D150" s="275">
        <v>2380.05</v>
      </c>
    </row>
    <row r="151" spans="1:4" ht="30" customHeight="1">
      <c r="A151" s="63"/>
      <c r="B151" s="73" t="s">
        <v>587</v>
      </c>
      <c r="C151" s="75"/>
      <c r="D151" s="99">
        <f>SUM(D133:D150)</f>
        <v>50729.020000000004</v>
      </c>
    </row>
    <row r="152" spans="1:4" ht="16.5" customHeight="1">
      <c r="A152" s="399" t="s">
        <v>67</v>
      </c>
      <c r="B152" s="399"/>
      <c r="C152" s="399"/>
      <c r="D152" s="399"/>
    </row>
    <row r="153" spans="1:4" ht="20.25" customHeight="1">
      <c r="A153" s="63">
        <v>1</v>
      </c>
      <c r="B153" s="62" t="s">
        <v>61</v>
      </c>
      <c r="C153" s="63">
        <v>2010</v>
      </c>
      <c r="D153" s="74">
        <v>489</v>
      </c>
    </row>
    <row r="154" spans="1:4" ht="12.75">
      <c r="A154" s="63">
        <v>2</v>
      </c>
      <c r="B154" s="62" t="s">
        <v>62</v>
      </c>
      <c r="C154" s="63">
        <v>2010</v>
      </c>
      <c r="D154" s="74">
        <v>249</v>
      </c>
    </row>
    <row r="155" spans="1:4" ht="12.75">
      <c r="A155" s="63">
        <v>3</v>
      </c>
      <c r="B155" s="62" t="s">
        <v>63</v>
      </c>
      <c r="C155" s="63">
        <v>2011</v>
      </c>
      <c r="D155" s="74">
        <v>296.75</v>
      </c>
    </row>
    <row r="156" spans="1:4" ht="12.75">
      <c r="A156" s="63">
        <v>4</v>
      </c>
      <c r="B156" s="62" t="s">
        <v>64</v>
      </c>
      <c r="C156" s="63">
        <v>2011</v>
      </c>
      <c r="D156" s="74">
        <v>1307</v>
      </c>
    </row>
    <row r="157" spans="1:4" ht="12.75">
      <c r="A157" s="63">
        <v>5</v>
      </c>
      <c r="B157" s="62" t="s">
        <v>64</v>
      </c>
      <c r="C157" s="63">
        <v>2011</v>
      </c>
      <c r="D157" s="74">
        <v>1179</v>
      </c>
    </row>
    <row r="158" spans="1:4" ht="12.75">
      <c r="A158" s="63">
        <v>6</v>
      </c>
      <c r="B158" s="62" t="s">
        <v>65</v>
      </c>
      <c r="C158" s="63">
        <v>2012</v>
      </c>
      <c r="D158" s="74">
        <v>340</v>
      </c>
    </row>
    <row r="159" spans="1:4" ht="12.75">
      <c r="A159" s="63">
        <v>7</v>
      </c>
      <c r="B159" s="62" t="s">
        <v>66</v>
      </c>
      <c r="C159" s="63">
        <v>2014</v>
      </c>
      <c r="D159" s="74">
        <v>736.77</v>
      </c>
    </row>
    <row r="160" spans="1:4" ht="17.25" customHeight="1">
      <c r="A160" s="63"/>
      <c r="B160" s="73" t="s">
        <v>587</v>
      </c>
      <c r="C160" s="75"/>
      <c r="D160" s="276">
        <f>SUM(D153:D159)</f>
        <v>4597.52</v>
      </c>
    </row>
    <row r="161" spans="1:4" ht="21" customHeight="1">
      <c r="A161" s="399" t="s">
        <v>598</v>
      </c>
      <c r="B161" s="399"/>
      <c r="C161" s="399"/>
      <c r="D161" s="399"/>
    </row>
    <row r="162" spans="1:4" ht="25.5">
      <c r="A162" s="75" t="s">
        <v>575</v>
      </c>
      <c r="B162" s="73" t="s">
        <v>576</v>
      </c>
      <c r="C162" s="75" t="s">
        <v>577</v>
      </c>
      <c r="D162" s="64" t="s">
        <v>578</v>
      </c>
    </row>
    <row r="163" spans="1:4" ht="12.75">
      <c r="A163" s="277">
        <v>1</v>
      </c>
      <c r="B163" s="278" t="s">
        <v>91</v>
      </c>
      <c r="C163" s="277">
        <v>2010</v>
      </c>
      <c r="D163" s="74">
        <v>3547.55</v>
      </c>
    </row>
    <row r="164" spans="1:4" ht="12.75">
      <c r="A164" s="277">
        <v>2</v>
      </c>
      <c r="B164" s="278" t="s">
        <v>92</v>
      </c>
      <c r="C164" s="277">
        <v>2010</v>
      </c>
      <c r="D164" s="74">
        <v>1311.48</v>
      </c>
    </row>
    <row r="165" spans="1:4" ht="12.75">
      <c r="A165" s="277">
        <v>4</v>
      </c>
      <c r="B165" s="278" t="s">
        <v>93</v>
      </c>
      <c r="C165" s="277">
        <v>2013</v>
      </c>
      <c r="D165" s="74">
        <v>2316.26</v>
      </c>
    </row>
    <row r="166" spans="1:4" ht="12.75">
      <c r="A166" s="63">
        <v>5</v>
      </c>
      <c r="B166" s="62" t="s">
        <v>94</v>
      </c>
      <c r="C166" s="63">
        <v>2011</v>
      </c>
      <c r="D166" s="74">
        <v>650.41</v>
      </c>
    </row>
    <row r="167" spans="1:4" ht="12.75">
      <c r="A167" s="63">
        <v>6</v>
      </c>
      <c r="B167" s="62" t="s">
        <v>66</v>
      </c>
      <c r="C167" s="63">
        <v>2013</v>
      </c>
      <c r="D167" s="74">
        <v>590</v>
      </c>
    </row>
    <row r="168" spans="1:4" ht="12.75">
      <c r="A168" s="63">
        <v>7</v>
      </c>
      <c r="B168" s="62" t="s">
        <v>92</v>
      </c>
      <c r="C168" s="63">
        <v>2011</v>
      </c>
      <c r="D168" s="74">
        <v>1311.48</v>
      </c>
    </row>
    <row r="169" spans="1:4" ht="20.25" customHeight="1">
      <c r="A169" s="63"/>
      <c r="B169" s="73" t="s">
        <v>587</v>
      </c>
      <c r="C169" s="75"/>
      <c r="D169" s="276">
        <f>SUM(D163:D168)</f>
        <v>9727.18</v>
      </c>
    </row>
    <row r="170" spans="1:4" ht="21" customHeight="1">
      <c r="A170" s="399" t="s">
        <v>159</v>
      </c>
      <c r="B170" s="399"/>
      <c r="C170" s="399"/>
      <c r="D170" s="399"/>
    </row>
    <row r="171" spans="1:4" ht="12.75">
      <c r="A171" s="63">
        <v>1</v>
      </c>
      <c r="B171" s="62" t="s">
        <v>144</v>
      </c>
      <c r="C171" s="63" t="s">
        <v>140</v>
      </c>
      <c r="D171" s="64">
        <v>454</v>
      </c>
    </row>
    <row r="172" spans="1:4" ht="12.75">
      <c r="A172" s="63">
        <v>2</v>
      </c>
      <c r="B172" s="62" t="s">
        <v>145</v>
      </c>
      <c r="C172" s="63" t="s">
        <v>140</v>
      </c>
      <c r="D172" s="64">
        <v>750</v>
      </c>
    </row>
    <row r="173" spans="1:4" ht="12.75">
      <c r="A173" s="63">
        <v>3</v>
      </c>
      <c r="B173" s="62" t="s">
        <v>146</v>
      </c>
      <c r="C173" s="63" t="s">
        <v>147</v>
      </c>
      <c r="D173" s="64">
        <v>990</v>
      </c>
    </row>
    <row r="174" spans="1:4" ht="12.75">
      <c r="A174" s="63">
        <v>4</v>
      </c>
      <c r="B174" s="62" t="s">
        <v>148</v>
      </c>
      <c r="C174" s="63" t="s">
        <v>147</v>
      </c>
      <c r="D174" s="64">
        <v>400</v>
      </c>
    </row>
    <row r="175" spans="1:4" ht="25.5">
      <c r="A175" s="63">
        <v>5</v>
      </c>
      <c r="B175" s="62" t="s">
        <v>149</v>
      </c>
      <c r="C175" s="63" t="s">
        <v>147</v>
      </c>
      <c r="D175" s="64">
        <v>914</v>
      </c>
    </row>
    <row r="176" spans="1:4" ht="25.5">
      <c r="A176" s="63">
        <v>6</v>
      </c>
      <c r="B176" s="62" t="s">
        <v>150</v>
      </c>
      <c r="C176" s="63" t="s">
        <v>147</v>
      </c>
      <c r="D176" s="64">
        <v>6250</v>
      </c>
    </row>
    <row r="177" spans="1:4" ht="12.75">
      <c r="A177" s="63">
        <v>7</v>
      </c>
      <c r="B177" s="62" t="s">
        <v>151</v>
      </c>
      <c r="C177" s="63" t="s">
        <v>147</v>
      </c>
      <c r="D177" s="64">
        <v>1845</v>
      </c>
    </row>
    <row r="178" spans="1:4" ht="12.75">
      <c r="A178" s="63">
        <v>8</v>
      </c>
      <c r="B178" s="62" t="s">
        <v>152</v>
      </c>
      <c r="C178" s="63" t="s">
        <v>153</v>
      </c>
      <c r="D178" s="64">
        <v>2047.98</v>
      </c>
    </row>
    <row r="179" spans="1:4" ht="12.75">
      <c r="A179" s="63">
        <v>9</v>
      </c>
      <c r="B179" s="62" t="s">
        <v>154</v>
      </c>
      <c r="C179" s="63" t="s">
        <v>153</v>
      </c>
      <c r="D179" s="64">
        <v>4902</v>
      </c>
    </row>
    <row r="180" spans="1:4" ht="12.75">
      <c r="A180" s="63">
        <v>10</v>
      </c>
      <c r="B180" s="62" t="s">
        <v>155</v>
      </c>
      <c r="C180" s="63" t="s">
        <v>156</v>
      </c>
      <c r="D180" s="64">
        <v>4000</v>
      </c>
    </row>
    <row r="181" spans="1:4" ht="25.5" customHeight="1">
      <c r="A181" s="63">
        <v>11</v>
      </c>
      <c r="B181" s="62" t="s">
        <v>157</v>
      </c>
      <c r="C181" s="63" t="s">
        <v>158</v>
      </c>
      <c r="D181" s="64">
        <v>549.99</v>
      </c>
    </row>
    <row r="182" spans="1:4" ht="30" customHeight="1">
      <c r="A182" s="63">
        <v>12</v>
      </c>
      <c r="B182" s="76" t="s">
        <v>161</v>
      </c>
      <c r="C182" s="63" t="s">
        <v>140</v>
      </c>
      <c r="D182" s="64">
        <v>1700</v>
      </c>
    </row>
    <row r="183" spans="1:4" ht="12.75">
      <c r="A183" s="63">
        <v>13</v>
      </c>
      <c r="B183" s="76" t="s">
        <v>163</v>
      </c>
      <c r="C183" s="63" t="s">
        <v>147</v>
      </c>
      <c r="D183" s="64">
        <v>1999</v>
      </c>
    </row>
    <row r="184" spans="1:4" ht="12.75">
      <c r="A184" s="63">
        <v>14</v>
      </c>
      <c r="B184" s="76" t="s">
        <v>165</v>
      </c>
      <c r="C184" s="63" t="s">
        <v>147</v>
      </c>
      <c r="D184" s="64">
        <v>1008.58</v>
      </c>
    </row>
    <row r="185" spans="1:4" ht="12.75">
      <c r="A185" s="63">
        <v>15</v>
      </c>
      <c r="B185" s="76" t="s">
        <v>169</v>
      </c>
      <c r="C185" s="63" t="s">
        <v>170</v>
      </c>
      <c r="D185" s="64">
        <v>4190</v>
      </c>
    </row>
    <row r="186" spans="1:4" ht="12.75">
      <c r="A186" s="63">
        <v>16</v>
      </c>
      <c r="B186" s="76" t="s">
        <v>171</v>
      </c>
      <c r="C186" s="63" t="s">
        <v>156</v>
      </c>
      <c r="D186" s="64">
        <v>1490</v>
      </c>
    </row>
    <row r="187" spans="1:4" ht="12.75">
      <c r="A187" s="63">
        <v>17</v>
      </c>
      <c r="B187" s="76" t="s">
        <v>174</v>
      </c>
      <c r="C187" s="63" t="s">
        <v>158</v>
      </c>
      <c r="D187" s="64">
        <v>2053.97</v>
      </c>
    </row>
    <row r="188" spans="1:4" ht="25.5">
      <c r="A188" s="63">
        <v>18</v>
      </c>
      <c r="B188" s="76" t="s">
        <v>177</v>
      </c>
      <c r="C188" s="97" t="s">
        <v>158</v>
      </c>
      <c r="D188" s="64">
        <v>838.97</v>
      </c>
    </row>
    <row r="189" spans="1:4" ht="18.75" customHeight="1">
      <c r="A189" s="63"/>
      <c r="B189" s="73" t="s">
        <v>587</v>
      </c>
      <c r="C189" s="75"/>
      <c r="D189" s="99">
        <f>SUM(D171:D188)</f>
        <v>36383.490000000005</v>
      </c>
    </row>
    <row r="190" spans="1:4" ht="18.75" customHeight="1">
      <c r="A190" s="398" t="s">
        <v>600</v>
      </c>
      <c r="B190" s="398"/>
      <c r="C190" s="398"/>
      <c r="D190" s="398"/>
    </row>
    <row r="191" spans="1:4" ht="30.75" customHeight="1">
      <c r="A191" s="63">
        <v>1</v>
      </c>
      <c r="B191" s="62" t="s">
        <v>192</v>
      </c>
      <c r="C191" s="63">
        <v>2014</v>
      </c>
      <c r="D191" s="64">
        <v>2758.5</v>
      </c>
    </row>
    <row r="192" spans="1:4" ht="22.5" customHeight="1">
      <c r="A192" s="63"/>
      <c r="B192" s="73" t="s">
        <v>587</v>
      </c>
      <c r="C192" s="75"/>
      <c r="D192" s="99">
        <f>D191</f>
        <v>2758.5</v>
      </c>
    </row>
    <row r="193" spans="1:4" ht="22.5" customHeight="1">
      <c r="A193" s="399" t="s">
        <v>601</v>
      </c>
      <c r="B193" s="399"/>
      <c r="C193" s="399"/>
      <c r="D193" s="399"/>
    </row>
    <row r="194" spans="1:4" ht="12.75">
      <c r="A194" s="63">
        <v>1</v>
      </c>
      <c r="B194" s="62" t="s">
        <v>204</v>
      </c>
      <c r="C194" s="63">
        <v>2010</v>
      </c>
      <c r="D194" s="64">
        <v>550</v>
      </c>
    </row>
    <row r="195" spans="1:4" ht="12.75">
      <c r="A195" s="63">
        <v>2</v>
      </c>
      <c r="B195" s="62" t="s">
        <v>205</v>
      </c>
      <c r="C195" s="63">
        <v>2010</v>
      </c>
      <c r="D195" s="64">
        <v>599</v>
      </c>
    </row>
    <row r="196" spans="1:4" ht="12.75">
      <c r="A196" s="63">
        <v>3</v>
      </c>
      <c r="B196" s="62" t="s">
        <v>206</v>
      </c>
      <c r="C196" s="63">
        <v>2012</v>
      </c>
      <c r="D196" s="64">
        <v>1468</v>
      </c>
    </row>
    <row r="197" spans="1:4" ht="12.75">
      <c r="A197" s="63">
        <v>4</v>
      </c>
      <c r="B197" s="62" t="s">
        <v>207</v>
      </c>
      <c r="C197" s="63">
        <v>2012</v>
      </c>
      <c r="D197" s="64">
        <v>670</v>
      </c>
    </row>
    <row r="198" spans="1:4" ht="22.5" customHeight="1">
      <c r="A198" s="63">
        <v>5</v>
      </c>
      <c r="B198" s="76" t="s">
        <v>208</v>
      </c>
      <c r="C198" s="63">
        <v>2013</v>
      </c>
      <c r="D198" s="64">
        <v>7410</v>
      </c>
    </row>
    <row r="199" spans="1:4" ht="12.75">
      <c r="A199" s="63">
        <v>6</v>
      </c>
      <c r="B199" s="76" t="s">
        <v>213</v>
      </c>
      <c r="C199" s="63">
        <v>2010</v>
      </c>
      <c r="D199" s="64">
        <v>1200</v>
      </c>
    </row>
    <row r="200" spans="1:4" ht="12.75">
      <c r="A200" s="63">
        <v>7</v>
      </c>
      <c r="B200" s="76" t="s">
        <v>214</v>
      </c>
      <c r="C200" s="63">
        <v>2011</v>
      </c>
      <c r="D200" s="64">
        <v>3490</v>
      </c>
    </row>
    <row r="201" spans="1:4" ht="12.75">
      <c r="A201" s="63">
        <v>8</v>
      </c>
      <c r="B201" s="76" t="s">
        <v>218</v>
      </c>
      <c r="C201" s="77">
        <v>2012</v>
      </c>
      <c r="D201" s="64">
        <v>2275</v>
      </c>
    </row>
    <row r="202" spans="1:4" ht="12.75">
      <c r="A202" s="63">
        <v>9</v>
      </c>
      <c r="B202" s="76" t="s">
        <v>223</v>
      </c>
      <c r="C202" s="63">
        <v>2013</v>
      </c>
      <c r="D202" s="64">
        <v>2990</v>
      </c>
    </row>
    <row r="203" spans="1:4" ht="20.25" customHeight="1">
      <c r="A203" s="63">
        <v>10</v>
      </c>
      <c r="B203" s="76" t="s">
        <v>222</v>
      </c>
      <c r="C203" s="63">
        <v>2013</v>
      </c>
      <c r="D203" s="64">
        <v>3000</v>
      </c>
    </row>
    <row r="204" spans="1:4" ht="16.5" customHeight="1">
      <c r="A204" s="63"/>
      <c r="B204" s="73" t="s">
        <v>587</v>
      </c>
      <c r="C204" s="75"/>
      <c r="D204" s="99">
        <f>SUM(D194:D203)</f>
        <v>23652</v>
      </c>
    </row>
    <row r="205" spans="1:4" ht="18" customHeight="1">
      <c r="A205" s="399" t="s">
        <v>225</v>
      </c>
      <c r="B205" s="399"/>
      <c r="C205" s="399"/>
      <c r="D205" s="399"/>
    </row>
    <row r="206" spans="1:4" ht="24" customHeight="1">
      <c r="A206" s="63">
        <v>1</v>
      </c>
      <c r="B206" s="62" t="s">
        <v>246</v>
      </c>
      <c r="C206" s="70">
        <v>2010</v>
      </c>
      <c r="D206" s="64">
        <v>900</v>
      </c>
    </row>
    <row r="207" spans="1:4" ht="12.75">
      <c r="A207" s="63">
        <v>2</v>
      </c>
      <c r="B207" s="62" t="s">
        <v>247</v>
      </c>
      <c r="C207" s="70">
        <v>2010</v>
      </c>
      <c r="D207" s="64">
        <v>439</v>
      </c>
    </row>
    <row r="208" spans="1:4" ht="12.75">
      <c r="A208" s="63">
        <v>3</v>
      </c>
      <c r="B208" s="62" t="s">
        <v>248</v>
      </c>
      <c r="C208" s="70">
        <v>2010</v>
      </c>
      <c r="D208" s="64">
        <v>1799</v>
      </c>
    </row>
    <row r="209" spans="1:4" ht="25.5">
      <c r="A209" s="63">
        <v>4</v>
      </c>
      <c r="B209" s="62" t="s">
        <v>249</v>
      </c>
      <c r="C209" s="70">
        <v>2011</v>
      </c>
      <c r="D209" s="64">
        <v>2520.49</v>
      </c>
    </row>
    <row r="210" spans="1:4" ht="12.75">
      <c r="A210" s="63">
        <v>5</v>
      </c>
      <c r="B210" s="62" t="s">
        <v>250</v>
      </c>
      <c r="C210" s="70">
        <v>2011</v>
      </c>
      <c r="D210" s="64">
        <v>141147.54</v>
      </c>
    </row>
    <row r="211" spans="1:4" ht="12.75">
      <c r="A211" s="63">
        <v>6</v>
      </c>
      <c r="B211" s="62" t="s">
        <v>251</v>
      </c>
      <c r="C211" s="70">
        <v>2011</v>
      </c>
      <c r="D211" s="64">
        <v>12904.92</v>
      </c>
    </row>
    <row r="212" spans="1:4" ht="12.75">
      <c r="A212" s="63">
        <v>7</v>
      </c>
      <c r="B212" s="62" t="s">
        <v>252</v>
      </c>
      <c r="C212" s="70">
        <v>2011</v>
      </c>
      <c r="D212" s="64">
        <v>504.1</v>
      </c>
    </row>
    <row r="213" spans="1:4" ht="12.75">
      <c r="A213" s="63">
        <v>8</v>
      </c>
      <c r="B213" s="76" t="s">
        <v>253</v>
      </c>
      <c r="C213" s="79">
        <v>2011</v>
      </c>
      <c r="D213" s="80">
        <v>75775.06</v>
      </c>
    </row>
    <row r="214" spans="1:4" ht="12.75">
      <c r="A214" s="63">
        <v>9</v>
      </c>
      <c r="B214" s="76" t="s">
        <v>254</v>
      </c>
      <c r="C214" s="79">
        <v>2011</v>
      </c>
      <c r="D214" s="80">
        <v>2671.72</v>
      </c>
    </row>
    <row r="215" spans="1:4" ht="12.75">
      <c r="A215" s="63">
        <v>10</v>
      </c>
      <c r="B215" s="76" t="s">
        <v>255</v>
      </c>
      <c r="C215" s="79">
        <v>2011</v>
      </c>
      <c r="D215" s="80">
        <v>1865.16</v>
      </c>
    </row>
    <row r="216" spans="1:4" ht="12.75">
      <c r="A216" s="63">
        <v>11</v>
      </c>
      <c r="B216" s="76" t="s">
        <v>254</v>
      </c>
      <c r="C216" s="79">
        <v>2011</v>
      </c>
      <c r="D216" s="80">
        <v>3276.64</v>
      </c>
    </row>
    <row r="217" spans="1:4" ht="25.5">
      <c r="A217" s="63">
        <v>12</v>
      </c>
      <c r="B217" s="62" t="s">
        <v>256</v>
      </c>
      <c r="C217" s="70">
        <v>2011</v>
      </c>
      <c r="D217" s="64">
        <v>3024.59</v>
      </c>
    </row>
    <row r="218" spans="1:4" ht="25.5">
      <c r="A218" s="63">
        <v>13</v>
      </c>
      <c r="B218" s="62" t="s">
        <v>257</v>
      </c>
      <c r="C218" s="70">
        <v>2011</v>
      </c>
      <c r="D218" s="64">
        <v>4536.88</v>
      </c>
    </row>
    <row r="219" spans="1:4" ht="25.5">
      <c r="A219" s="63">
        <v>14</v>
      </c>
      <c r="B219" s="62" t="s">
        <v>258</v>
      </c>
      <c r="C219" s="70">
        <v>2011</v>
      </c>
      <c r="D219" s="64">
        <v>3881.55</v>
      </c>
    </row>
    <row r="220" spans="1:4" ht="12.75">
      <c r="A220" s="63">
        <v>15</v>
      </c>
      <c r="B220" s="62" t="s">
        <v>259</v>
      </c>
      <c r="C220" s="70">
        <v>2011</v>
      </c>
      <c r="D220" s="64">
        <v>6544.28</v>
      </c>
    </row>
    <row r="221" spans="1:4" ht="12.75">
      <c r="A221" s="63">
        <v>16</v>
      </c>
      <c r="B221" s="62" t="s">
        <v>260</v>
      </c>
      <c r="C221" s="70">
        <v>2011</v>
      </c>
      <c r="D221" s="64">
        <v>4032.78</v>
      </c>
    </row>
    <row r="222" spans="1:4" ht="12.75">
      <c r="A222" s="63">
        <v>17</v>
      </c>
      <c r="B222" s="62" t="s">
        <v>261</v>
      </c>
      <c r="C222" s="70">
        <v>2011</v>
      </c>
      <c r="D222" s="64">
        <v>2176.62</v>
      </c>
    </row>
    <row r="223" spans="1:4" ht="12.75">
      <c r="A223" s="63">
        <v>18</v>
      </c>
      <c r="B223" s="62" t="s">
        <v>262</v>
      </c>
      <c r="C223" s="70">
        <v>2011</v>
      </c>
      <c r="D223" s="64">
        <v>1999</v>
      </c>
    </row>
    <row r="224" spans="1:4" ht="12.75">
      <c r="A224" s="63">
        <v>19</v>
      </c>
      <c r="B224" s="62" t="s">
        <v>263</v>
      </c>
      <c r="C224" s="70">
        <v>2011</v>
      </c>
      <c r="D224" s="64">
        <v>7000</v>
      </c>
    </row>
    <row r="225" spans="1:4" ht="12.75">
      <c r="A225" s="63">
        <v>20</v>
      </c>
      <c r="B225" s="62" t="s">
        <v>264</v>
      </c>
      <c r="C225" s="70">
        <v>2011</v>
      </c>
      <c r="D225" s="64">
        <v>890</v>
      </c>
    </row>
    <row r="226" spans="1:4" ht="12.75">
      <c r="A226" s="63">
        <v>21</v>
      </c>
      <c r="B226" s="62" t="s">
        <v>265</v>
      </c>
      <c r="C226" s="70">
        <v>2011</v>
      </c>
      <c r="D226" s="81">
        <v>990</v>
      </c>
    </row>
    <row r="227" spans="1:4" ht="12.75">
      <c r="A227" s="63">
        <v>22</v>
      </c>
      <c r="B227" s="62" t="s">
        <v>266</v>
      </c>
      <c r="C227" s="70">
        <v>2012</v>
      </c>
      <c r="D227" s="81">
        <v>899</v>
      </c>
    </row>
    <row r="228" spans="1:4" ht="12.75">
      <c r="A228" s="63">
        <v>23</v>
      </c>
      <c r="B228" s="62" t="s">
        <v>267</v>
      </c>
      <c r="C228" s="70">
        <v>2012</v>
      </c>
      <c r="D228" s="81">
        <v>3300</v>
      </c>
    </row>
    <row r="229" spans="1:4" ht="12.75">
      <c r="A229" s="63">
        <v>24</v>
      </c>
      <c r="B229" s="62" t="s">
        <v>268</v>
      </c>
      <c r="C229" s="70">
        <v>2012</v>
      </c>
      <c r="D229" s="81">
        <v>849</v>
      </c>
    </row>
    <row r="230" spans="1:4" ht="12.75">
      <c r="A230" s="63">
        <v>25</v>
      </c>
      <c r="B230" s="62" t="s">
        <v>269</v>
      </c>
      <c r="C230" s="70">
        <v>2012</v>
      </c>
      <c r="D230" s="81">
        <v>1299</v>
      </c>
    </row>
    <row r="231" spans="1:4" ht="12.75">
      <c r="A231" s="63">
        <v>26</v>
      </c>
      <c r="B231" s="62" t="s">
        <v>270</v>
      </c>
      <c r="C231" s="70">
        <v>2012</v>
      </c>
      <c r="D231" s="81">
        <v>1590.27</v>
      </c>
    </row>
    <row r="232" spans="1:4" ht="12.75">
      <c r="A232" s="63">
        <v>27</v>
      </c>
      <c r="B232" s="62" t="s">
        <v>271</v>
      </c>
      <c r="C232" s="70">
        <v>2012</v>
      </c>
      <c r="D232" s="81">
        <v>809.09</v>
      </c>
    </row>
    <row r="233" spans="1:4" ht="20.25" customHeight="1">
      <c r="A233" s="63">
        <v>28</v>
      </c>
      <c r="B233" s="62" t="s">
        <v>267</v>
      </c>
      <c r="C233" s="63">
        <v>2013</v>
      </c>
      <c r="D233" s="82">
        <v>2345</v>
      </c>
    </row>
    <row r="234" spans="1:4" ht="23.25" customHeight="1">
      <c r="A234" s="63">
        <v>29</v>
      </c>
      <c r="B234" s="62" t="s">
        <v>272</v>
      </c>
      <c r="C234" s="70">
        <v>2013</v>
      </c>
      <c r="D234" s="81">
        <v>1568</v>
      </c>
    </row>
    <row r="235" spans="1:4" ht="12.75">
      <c r="A235" s="63">
        <v>30</v>
      </c>
      <c r="B235" s="62" t="s">
        <v>273</v>
      </c>
      <c r="C235" s="70">
        <v>2013</v>
      </c>
      <c r="D235" s="81">
        <v>1500</v>
      </c>
    </row>
    <row r="236" spans="1:4" ht="12.75">
      <c r="A236" s="63">
        <v>31</v>
      </c>
      <c r="B236" s="62" t="s">
        <v>274</v>
      </c>
      <c r="C236" s="70">
        <v>2014</v>
      </c>
      <c r="D236" s="81">
        <v>750</v>
      </c>
    </row>
    <row r="237" spans="1:4" ht="12.75">
      <c r="A237" s="63">
        <v>32</v>
      </c>
      <c r="B237" s="62" t="s">
        <v>275</v>
      </c>
      <c r="C237" s="70">
        <v>2014</v>
      </c>
      <c r="D237" s="81">
        <v>2250</v>
      </c>
    </row>
    <row r="238" spans="1:4" ht="12.75">
      <c r="A238" s="63">
        <v>33</v>
      </c>
      <c r="B238" s="62" t="s">
        <v>276</v>
      </c>
      <c r="C238" s="63">
        <v>2014</v>
      </c>
      <c r="D238" s="64">
        <v>500</v>
      </c>
    </row>
    <row r="239" spans="1:4" ht="12.75">
      <c r="A239" s="63">
        <v>34</v>
      </c>
      <c r="B239" s="62" t="s">
        <v>277</v>
      </c>
      <c r="C239" s="63">
        <v>2014</v>
      </c>
      <c r="D239" s="64">
        <v>658</v>
      </c>
    </row>
    <row r="240" spans="1:4" ht="12.75">
      <c r="A240" s="63">
        <v>35</v>
      </c>
      <c r="B240" s="76" t="s">
        <v>287</v>
      </c>
      <c r="C240" s="83">
        <v>2012</v>
      </c>
      <c r="D240" s="82">
        <v>1999</v>
      </c>
    </row>
    <row r="241" spans="1:4" ht="12.75">
      <c r="A241" s="63">
        <v>36</v>
      </c>
      <c r="B241" s="76" t="s">
        <v>287</v>
      </c>
      <c r="C241" s="70">
        <v>2012</v>
      </c>
      <c r="D241" s="81">
        <v>1290</v>
      </c>
    </row>
    <row r="242" spans="1:4" ht="12.75">
      <c r="A242" s="63">
        <v>37</v>
      </c>
      <c r="B242" s="76" t="s">
        <v>289</v>
      </c>
      <c r="C242" s="70">
        <v>2012</v>
      </c>
      <c r="D242" s="81">
        <v>990</v>
      </c>
    </row>
    <row r="243" spans="1:4" ht="15">
      <c r="A243" s="63"/>
      <c r="B243" s="73" t="s">
        <v>587</v>
      </c>
      <c r="C243" s="75"/>
      <c r="D243" s="99">
        <f>SUM(D206:D242)</f>
        <v>301475.69000000006</v>
      </c>
    </row>
    <row r="244" spans="1:4" ht="18.75" customHeight="1">
      <c r="A244" s="399" t="s">
        <v>603</v>
      </c>
      <c r="B244" s="399"/>
      <c r="C244" s="399"/>
      <c r="D244" s="399"/>
    </row>
    <row r="245" spans="1:4" ht="12.75">
      <c r="A245" s="63">
        <v>1</v>
      </c>
      <c r="B245" s="62" t="s">
        <v>315</v>
      </c>
      <c r="C245" s="63">
        <v>2010</v>
      </c>
      <c r="D245" s="64">
        <v>2000</v>
      </c>
    </row>
    <row r="246" spans="1:4" ht="12.75">
      <c r="A246" s="63">
        <v>2</v>
      </c>
      <c r="B246" s="62" t="s">
        <v>316</v>
      </c>
      <c r="C246" s="63">
        <v>2010</v>
      </c>
      <c r="D246" s="64">
        <v>435</v>
      </c>
    </row>
    <row r="247" spans="1:4" ht="16.5" customHeight="1">
      <c r="A247" s="63">
        <v>3</v>
      </c>
      <c r="B247" s="62" t="s">
        <v>317</v>
      </c>
      <c r="C247" s="63">
        <v>2010</v>
      </c>
      <c r="D247" s="64">
        <v>399</v>
      </c>
    </row>
    <row r="248" spans="1:4" ht="21.75" customHeight="1">
      <c r="A248" s="63">
        <v>4</v>
      </c>
      <c r="B248" s="62" t="s">
        <v>318</v>
      </c>
      <c r="C248" s="63">
        <v>2011</v>
      </c>
      <c r="D248" s="64">
        <v>429</v>
      </c>
    </row>
    <row r="249" spans="1:4" ht="12.75">
      <c r="A249" s="63">
        <v>5</v>
      </c>
      <c r="B249" s="62" t="s">
        <v>319</v>
      </c>
      <c r="C249" s="63">
        <v>2010</v>
      </c>
      <c r="D249" s="64">
        <v>210</v>
      </c>
    </row>
    <row r="250" spans="1:4" ht="12.75">
      <c r="A250" s="63">
        <v>6</v>
      </c>
      <c r="B250" s="62" t="s">
        <v>320</v>
      </c>
      <c r="C250" s="63">
        <v>2011</v>
      </c>
      <c r="D250" s="64">
        <v>800</v>
      </c>
    </row>
    <row r="251" spans="1:4" ht="12.75">
      <c r="A251" s="63">
        <v>7</v>
      </c>
      <c r="B251" s="62" t="s">
        <v>321</v>
      </c>
      <c r="C251" s="63">
        <v>2011</v>
      </c>
      <c r="D251" s="64">
        <v>984</v>
      </c>
    </row>
    <row r="252" spans="1:4" ht="25.5">
      <c r="A252" s="63">
        <v>8</v>
      </c>
      <c r="B252" s="62" t="s">
        <v>322</v>
      </c>
      <c r="C252" s="63">
        <v>2011</v>
      </c>
      <c r="D252" s="64">
        <v>1845</v>
      </c>
    </row>
    <row r="253" spans="1:4" ht="12.75">
      <c r="A253" s="63">
        <v>9</v>
      </c>
      <c r="B253" s="62" t="s">
        <v>323</v>
      </c>
      <c r="C253" s="63">
        <v>2013</v>
      </c>
      <c r="D253" s="64">
        <v>199</v>
      </c>
    </row>
    <row r="254" spans="1:4" ht="12.75">
      <c r="A254" s="63">
        <v>10</v>
      </c>
      <c r="B254" s="62" t="s">
        <v>324</v>
      </c>
      <c r="C254" s="63">
        <v>2012</v>
      </c>
      <c r="D254" s="64">
        <v>3000</v>
      </c>
    </row>
    <row r="255" spans="1:4" ht="17.25" customHeight="1">
      <c r="A255" s="63">
        <v>11</v>
      </c>
      <c r="B255" s="62" t="s">
        <v>325</v>
      </c>
      <c r="C255" s="63">
        <v>2012</v>
      </c>
      <c r="D255" s="64">
        <v>3450</v>
      </c>
    </row>
    <row r="256" spans="1:4" ht="22.5" customHeight="1">
      <c r="A256" s="63">
        <v>12</v>
      </c>
      <c r="B256" s="62" t="s">
        <v>326</v>
      </c>
      <c r="C256" s="63">
        <v>2012</v>
      </c>
      <c r="D256" s="64">
        <v>350</v>
      </c>
    </row>
    <row r="257" spans="1:4" ht="12.75">
      <c r="A257" s="63">
        <v>13</v>
      </c>
      <c r="B257" s="62" t="s">
        <v>327</v>
      </c>
      <c r="C257" s="63">
        <v>2013</v>
      </c>
      <c r="D257" s="64">
        <v>1300</v>
      </c>
    </row>
    <row r="258" spans="1:4" ht="21" customHeight="1">
      <c r="A258" s="63">
        <v>14</v>
      </c>
      <c r="B258" s="62" t="s">
        <v>328</v>
      </c>
      <c r="C258" s="63">
        <v>2013</v>
      </c>
      <c r="D258" s="64">
        <v>2200</v>
      </c>
    </row>
    <row r="259" spans="1:4" ht="12.75">
      <c r="A259" s="63">
        <v>15</v>
      </c>
      <c r="B259" s="62" t="s">
        <v>329</v>
      </c>
      <c r="C259" s="63">
        <v>2013</v>
      </c>
      <c r="D259" s="64">
        <v>546</v>
      </c>
    </row>
    <row r="260" spans="1:4" ht="12.75">
      <c r="A260" s="63">
        <v>16</v>
      </c>
      <c r="B260" s="62" t="s">
        <v>325</v>
      </c>
      <c r="C260" s="63">
        <v>2013</v>
      </c>
      <c r="D260" s="64">
        <v>1000</v>
      </c>
    </row>
    <row r="261" spans="1:4" ht="12.75">
      <c r="A261" s="63">
        <v>17</v>
      </c>
      <c r="B261" s="62" t="s">
        <v>330</v>
      </c>
      <c r="C261" s="63">
        <v>2013</v>
      </c>
      <c r="D261" s="64">
        <v>550</v>
      </c>
    </row>
    <row r="262" spans="1:4" ht="12.75">
      <c r="A262" s="63">
        <v>18</v>
      </c>
      <c r="B262" s="62" t="s">
        <v>331</v>
      </c>
      <c r="C262" s="70">
        <v>2014</v>
      </c>
      <c r="D262" s="335">
        <v>3000</v>
      </c>
    </row>
    <row r="263" spans="1:4" ht="12.75">
      <c r="A263" s="63">
        <v>19</v>
      </c>
      <c r="B263" s="62" t="s">
        <v>332</v>
      </c>
      <c r="C263" s="70">
        <v>2014</v>
      </c>
      <c r="D263" s="335">
        <v>450</v>
      </c>
    </row>
    <row r="264" spans="1:4" ht="12.75">
      <c r="A264" s="63">
        <v>20</v>
      </c>
      <c r="B264" s="62" t="s">
        <v>333</v>
      </c>
      <c r="C264" s="70">
        <v>2014</v>
      </c>
      <c r="D264" s="64">
        <v>2758.5</v>
      </c>
    </row>
    <row r="265" spans="1:4" ht="18.75" customHeight="1">
      <c r="A265" s="63"/>
      <c r="B265" s="73" t="s">
        <v>587</v>
      </c>
      <c r="C265" s="84"/>
      <c r="D265" s="99">
        <f>SUM(D245:D264)</f>
        <v>25905.5</v>
      </c>
    </row>
    <row r="266" spans="1:4" ht="21.75" customHeight="1">
      <c r="A266" s="399" t="s">
        <v>345</v>
      </c>
      <c r="B266" s="399"/>
      <c r="C266" s="399"/>
      <c r="D266" s="399"/>
    </row>
    <row r="267" spans="1:4" ht="12.75">
      <c r="A267" s="85">
        <v>1</v>
      </c>
      <c r="B267" s="76" t="s">
        <v>213</v>
      </c>
      <c r="C267" s="63">
        <v>2013</v>
      </c>
      <c r="D267" s="64">
        <v>1100</v>
      </c>
    </row>
    <row r="268" spans="1:4" ht="20.25" customHeight="1">
      <c r="A268" s="85"/>
      <c r="B268" s="86" t="s">
        <v>587</v>
      </c>
      <c r="C268" s="75"/>
      <c r="D268" s="99">
        <f>D267</f>
        <v>1100</v>
      </c>
    </row>
    <row r="269" spans="1:4" ht="20.25" customHeight="1">
      <c r="A269" s="399" t="s">
        <v>359</v>
      </c>
      <c r="B269" s="399"/>
      <c r="C269" s="399"/>
      <c r="D269" s="399"/>
    </row>
    <row r="270" spans="1:4" ht="12.75">
      <c r="A270" s="63">
        <v>1</v>
      </c>
      <c r="B270" s="62" t="s">
        <v>382</v>
      </c>
      <c r="C270" s="63">
        <v>2010</v>
      </c>
      <c r="D270" s="64">
        <v>1650</v>
      </c>
    </row>
    <row r="271" spans="1:4" ht="12.75">
      <c r="A271" s="63">
        <v>2</v>
      </c>
      <c r="B271" s="62" t="s">
        <v>383</v>
      </c>
      <c r="C271" s="63">
        <v>2010</v>
      </c>
      <c r="D271" s="64">
        <v>365</v>
      </c>
    </row>
    <row r="272" spans="1:4" ht="24.75" customHeight="1">
      <c r="A272" s="63">
        <v>3</v>
      </c>
      <c r="B272" s="62" t="s">
        <v>384</v>
      </c>
      <c r="C272" s="63">
        <v>2010</v>
      </c>
      <c r="D272" s="64">
        <v>500</v>
      </c>
    </row>
    <row r="273" spans="1:4" ht="12.75">
      <c r="A273" s="63">
        <v>4</v>
      </c>
      <c r="B273" s="62" t="s">
        <v>385</v>
      </c>
      <c r="C273" s="63">
        <v>2010</v>
      </c>
      <c r="D273" s="64">
        <v>750</v>
      </c>
    </row>
    <row r="274" spans="1:4" ht="12.75">
      <c r="A274" s="63">
        <v>5</v>
      </c>
      <c r="B274" s="62" t="s">
        <v>386</v>
      </c>
      <c r="C274" s="63">
        <v>2012</v>
      </c>
      <c r="D274" s="64">
        <v>9636.99</v>
      </c>
    </row>
    <row r="275" spans="1:4" ht="12.75">
      <c r="A275" s="63">
        <v>6</v>
      </c>
      <c r="B275" s="62" t="s">
        <v>387</v>
      </c>
      <c r="C275" s="63">
        <v>2012</v>
      </c>
      <c r="D275" s="64">
        <v>1596</v>
      </c>
    </row>
    <row r="276" spans="1:4" ht="12.75">
      <c r="A276" s="63">
        <v>7</v>
      </c>
      <c r="B276" s="62" t="s">
        <v>388</v>
      </c>
      <c r="C276" s="63">
        <v>2012</v>
      </c>
      <c r="D276" s="64">
        <v>600</v>
      </c>
    </row>
    <row r="277" spans="1:4" ht="16.5" customHeight="1">
      <c r="A277" s="63">
        <v>8</v>
      </c>
      <c r="B277" s="88" t="s">
        <v>389</v>
      </c>
      <c r="C277" s="77">
        <v>2012</v>
      </c>
      <c r="D277" s="89">
        <v>2799</v>
      </c>
    </row>
    <row r="278" spans="1:4" ht="22.5" customHeight="1">
      <c r="A278" s="63">
        <v>9</v>
      </c>
      <c r="B278" s="62" t="s">
        <v>383</v>
      </c>
      <c r="C278" s="63">
        <v>2014</v>
      </c>
      <c r="D278" s="64">
        <v>509</v>
      </c>
    </row>
    <row r="279" spans="1:4" ht="12.75">
      <c r="A279" s="63">
        <v>10</v>
      </c>
      <c r="B279" s="62" t="s">
        <v>390</v>
      </c>
      <c r="C279" s="63">
        <v>2014</v>
      </c>
      <c r="D279" s="64">
        <v>765</v>
      </c>
    </row>
    <row r="280" spans="1:4" ht="12.75">
      <c r="A280" s="63">
        <v>11</v>
      </c>
      <c r="B280" s="62" t="s">
        <v>391</v>
      </c>
      <c r="C280" s="63">
        <v>2014</v>
      </c>
      <c r="D280" s="64">
        <v>404</v>
      </c>
    </row>
    <row r="281" spans="1:4" ht="24.75" customHeight="1">
      <c r="A281" s="63"/>
      <c r="B281" s="73" t="s">
        <v>587</v>
      </c>
      <c r="C281" s="75"/>
      <c r="D281" s="99">
        <f>SUM(D270:D280)</f>
        <v>19574.989999999998</v>
      </c>
    </row>
    <row r="282" spans="1:4" ht="24.75" customHeight="1">
      <c r="A282" s="399" t="s">
        <v>396</v>
      </c>
      <c r="B282" s="399"/>
      <c r="C282" s="399"/>
      <c r="D282" s="399"/>
    </row>
    <row r="283" spans="1:4" ht="25.5">
      <c r="A283" s="63">
        <v>1</v>
      </c>
      <c r="B283" s="62" t="s">
        <v>415</v>
      </c>
      <c r="C283" s="63">
        <v>2011</v>
      </c>
      <c r="D283" s="64">
        <v>2976.6</v>
      </c>
    </row>
    <row r="284" spans="1:4" ht="12.75">
      <c r="A284" s="63">
        <v>2</v>
      </c>
      <c r="B284" s="62" t="s">
        <v>416</v>
      </c>
      <c r="C284" s="63">
        <v>2010</v>
      </c>
      <c r="D284" s="64">
        <v>750</v>
      </c>
    </row>
    <row r="285" spans="1:4" ht="18" customHeight="1">
      <c r="A285" s="63">
        <v>3</v>
      </c>
      <c r="B285" s="62" t="s">
        <v>417</v>
      </c>
      <c r="C285" s="63">
        <v>2010</v>
      </c>
      <c r="D285" s="64">
        <v>690</v>
      </c>
    </row>
    <row r="286" spans="1:4" ht="12.75">
      <c r="A286" s="63">
        <v>4</v>
      </c>
      <c r="B286" s="62" t="s">
        <v>416</v>
      </c>
      <c r="C286" s="63">
        <v>2014</v>
      </c>
      <c r="D286" s="64">
        <v>500</v>
      </c>
    </row>
    <row r="287" spans="1:4" ht="15">
      <c r="A287" s="63"/>
      <c r="B287" s="73" t="s">
        <v>587</v>
      </c>
      <c r="C287" s="75"/>
      <c r="D287" s="99">
        <f>SUM(D283:D286)</f>
        <v>4916.6</v>
      </c>
    </row>
    <row r="288" spans="1:4" ht="23.25" customHeight="1">
      <c r="A288" s="398" t="s">
        <v>607</v>
      </c>
      <c r="B288" s="398"/>
      <c r="C288" s="398"/>
      <c r="D288" s="398"/>
    </row>
    <row r="289" spans="1:4" ht="12.75">
      <c r="A289" s="63">
        <v>1</v>
      </c>
      <c r="B289" s="62" t="s">
        <v>433</v>
      </c>
      <c r="C289" s="63"/>
      <c r="D289" s="64">
        <v>12624.11</v>
      </c>
    </row>
    <row r="290" spans="1:4" ht="12.75">
      <c r="A290" s="63">
        <v>2</v>
      </c>
      <c r="B290" s="62" t="s">
        <v>434</v>
      </c>
      <c r="C290" s="63">
        <v>2011</v>
      </c>
      <c r="D290" s="64">
        <v>19335.64</v>
      </c>
    </row>
    <row r="291" spans="1:4" ht="21" customHeight="1">
      <c r="A291" s="63">
        <v>3</v>
      </c>
      <c r="B291" s="62" t="s">
        <v>435</v>
      </c>
      <c r="C291" s="63">
        <v>2013</v>
      </c>
      <c r="D291" s="64">
        <v>7000</v>
      </c>
    </row>
    <row r="292" spans="1:4" ht="12.75">
      <c r="A292" s="63">
        <v>4</v>
      </c>
      <c r="B292" s="62" t="s">
        <v>436</v>
      </c>
      <c r="C292" s="63">
        <v>2013</v>
      </c>
      <c r="D292" s="64">
        <v>3699</v>
      </c>
    </row>
    <row r="293" spans="1:4" ht="25.5">
      <c r="A293" s="63">
        <v>5</v>
      </c>
      <c r="B293" s="62" t="s">
        <v>437</v>
      </c>
      <c r="C293" s="63">
        <v>2013</v>
      </c>
      <c r="D293" s="64">
        <v>1549</v>
      </c>
    </row>
    <row r="294" spans="1:4" ht="25.5">
      <c r="A294" s="63">
        <v>6</v>
      </c>
      <c r="B294" s="62" t="s">
        <v>438</v>
      </c>
      <c r="C294" s="63">
        <v>2014</v>
      </c>
      <c r="D294" s="64">
        <v>5200</v>
      </c>
    </row>
    <row r="295" spans="1:4" ht="12.75">
      <c r="A295" s="63">
        <v>7</v>
      </c>
      <c r="B295" s="62" t="s">
        <v>439</v>
      </c>
      <c r="C295" s="63">
        <v>2014</v>
      </c>
      <c r="D295" s="64">
        <v>3250</v>
      </c>
    </row>
    <row r="296" spans="1:4" ht="12.75">
      <c r="A296" s="63">
        <v>8</v>
      </c>
      <c r="B296" s="62" t="s">
        <v>440</v>
      </c>
      <c r="C296" s="63">
        <v>2014</v>
      </c>
      <c r="D296" s="64">
        <v>1500</v>
      </c>
    </row>
    <row r="297" spans="1:4" ht="12.75">
      <c r="A297" s="63">
        <v>9</v>
      </c>
      <c r="B297" s="76" t="s">
        <v>441</v>
      </c>
      <c r="C297" s="63">
        <v>2010</v>
      </c>
      <c r="D297" s="64">
        <v>250</v>
      </c>
    </row>
    <row r="298" spans="1:4" ht="12.75">
      <c r="A298" s="63">
        <v>10</v>
      </c>
      <c r="B298" s="76" t="s">
        <v>442</v>
      </c>
      <c r="C298" s="63">
        <v>2010</v>
      </c>
      <c r="D298" s="64">
        <v>760</v>
      </c>
    </row>
    <row r="299" spans="1:4" ht="12.75">
      <c r="A299" s="63">
        <v>11</v>
      </c>
      <c r="B299" s="76" t="s">
        <v>443</v>
      </c>
      <c r="C299" s="63">
        <v>2010</v>
      </c>
      <c r="D299" s="64">
        <v>329</v>
      </c>
    </row>
    <row r="300" spans="1:4" ht="22.5" customHeight="1">
      <c r="A300" s="63">
        <v>12</v>
      </c>
      <c r="B300" s="76" t="s">
        <v>444</v>
      </c>
      <c r="C300" s="63">
        <v>2010</v>
      </c>
      <c r="D300" s="64">
        <v>418.46</v>
      </c>
    </row>
    <row r="301" spans="1:4" ht="12.75">
      <c r="A301" s="63">
        <v>13</v>
      </c>
      <c r="B301" s="76" t="s">
        <v>445</v>
      </c>
      <c r="C301" s="63">
        <v>2010</v>
      </c>
      <c r="D301" s="64">
        <v>750</v>
      </c>
    </row>
    <row r="302" spans="1:4" ht="12.75">
      <c r="A302" s="63">
        <v>14</v>
      </c>
      <c r="B302" s="76" t="s">
        <v>446</v>
      </c>
      <c r="C302" s="63">
        <v>2011</v>
      </c>
      <c r="D302" s="64">
        <v>475.8</v>
      </c>
    </row>
    <row r="303" spans="1:4" ht="12.75">
      <c r="A303" s="63">
        <v>15</v>
      </c>
      <c r="B303" s="76" t="s">
        <v>484</v>
      </c>
      <c r="C303" s="63">
        <v>2011</v>
      </c>
      <c r="D303" s="64">
        <v>870</v>
      </c>
    </row>
    <row r="304" spans="1:4" ht="12.75">
      <c r="A304" s="63">
        <v>16</v>
      </c>
      <c r="B304" s="76" t="s">
        <v>450</v>
      </c>
      <c r="C304" s="63">
        <v>2011</v>
      </c>
      <c r="D304" s="64">
        <v>419.49</v>
      </c>
    </row>
    <row r="305" spans="1:4" ht="14.25" customHeight="1">
      <c r="A305" s="63">
        <v>17</v>
      </c>
      <c r="B305" s="76" t="s">
        <v>451</v>
      </c>
      <c r="C305" s="63">
        <v>2012</v>
      </c>
      <c r="D305" s="64">
        <v>349</v>
      </c>
    </row>
    <row r="306" spans="1:4" ht="25.5">
      <c r="A306" s="63">
        <v>18</v>
      </c>
      <c r="B306" s="76" t="s">
        <v>452</v>
      </c>
      <c r="C306" s="63">
        <v>2012</v>
      </c>
      <c r="D306" s="64">
        <v>7999.99</v>
      </c>
    </row>
    <row r="307" spans="1:4" ht="12.75">
      <c r="A307" s="63">
        <v>19</v>
      </c>
      <c r="B307" s="76" t="s">
        <v>453</v>
      </c>
      <c r="C307" s="63">
        <v>2013</v>
      </c>
      <c r="D307" s="64">
        <v>579</v>
      </c>
    </row>
    <row r="308" spans="1:4" ht="30.75" customHeight="1">
      <c r="A308" s="63">
        <v>20</v>
      </c>
      <c r="B308" s="76" t="s">
        <v>454</v>
      </c>
      <c r="C308" s="63">
        <v>2013</v>
      </c>
      <c r="D308" s="64">
        <v>279</v>
      </c>
    </row>
    <row r="309" spans="1:4" ht="30.75" customHeight="1">
      <c r="A309" s="63">
        <v>21</v>
      </c>
      <c r="B309" s="76" t="s">
        <v>455</v>
      </c>
      <c r="C309" s="63">
        <v>2014</v>
      </c>
      <c r="D309" s="64">
        <v>350</v>
      </c>
    </row>
    <row r="310" spans="1:4" ht="24.75" customHeight="1">
      <c r="A310" s="63">
        <v>22</v>
      </c>
      <c r="B310" s="76" t="s">
        <v>457</v>
      </c>
      <c r="C310" s="63">
        <v>2014</v>
      </c>
      <c r="D310" s="64">
        <v>2200</v>
      </c>
    </row>
    <row r="311" spans="1:4" ht="12.75">
      <c r="A311" s="63">
        <v>23</v>
      </c>
      <c r="B311" s="76" t="s">
        <v>464</v>
      </c>
      <c r="C311" s="63">
        <v>2014</v>
      </c>
      <c r="D311" s="64">
        <v>369</v>
      </c>
    </row>
    <row r="312" spans="1:4" ht="21.75" customHeight="1">
      <c r="A312" s="63"/>
      <c r="B312" s="73" t="s">
        <v>587</v>
      </c>
      <c r="C312" s="75"/>
      <c r="D312" s="99">
        <f>SUM(D289:D311)</f>
        <v>70556.49</v>
      </c>
    </row>
    <row r="313" spans="1:4" ht="21.75" customHeight="1">
      <c r="A313" s="398" t="s">
        <v>244</v>
      </c>
      <c r="B313" s="398"/>
      <c r="C313" s="398"/>
      <c r="D313" s="398"/>
    </row>
    <row r="314" spans="1:4" ht="12.75">
      <c r="A314" s="85">
        <v>1</v>
      </c>
      <c r="B314" s="62" t="s">
        <v>480</v>
      </c>
      <c r="C314" s="63">
        <v>2010</v>
      </c>
      <c r="D314" s="64">
        <v>400</v>
      </c>
    </row>
    <row r="315" spans="1:4" ht="12.75">
      <c r="A315" s="85">
        <v>2</v>
      </c>
      <c r="B315" s="62" t="s">
        <v>481</v>
      </c>
      <c r="C315" s="63">
        <v>2011</v>
      </c>
      <c r="D315" s="64">
        <v>499</v>
      </c>
    </row>
    <row r="316" spans="1:4" s="91" customFormat="1" ht="12.75">
      <c r="A316" s="85">
        <v>3</v>
      </c>
      <c r="B316" s="88" t="s">
        <v>482</v>
      </c>
      <c r="C316" s="77">
        <v>2011</v>
      </c>
      <c r="D316" s="90">
        <v>301.35</v>
      </c>
    </row>
    <row r="317" spans="1:4" ht="20.25" customHeight="1">
      <c r="A317" s="85">
        <v>4</v>
      </c>
      <c r="B317" s="88" t="s">
        <v>1033</v>
      </c>
      <c r="C317" s="77">
        <v>2011</v>
      </c>
      <c r="D317" s="90">
        <v>2350</v>
      </c>
    </row>
    <row r="318" spans="1:4" ht="25.5" customHeight="1">
      <c r="A318" s="85">
        <v>5</v>
      </c>
      <c r="B318" s="88" t="s">
        <v>483</v>
      </c>
      <c r="C318" s="77">
        <v>2011</v>
      </c>
      <c r="D318" s="90">
        <v>1120</v>
      </c>
    </row>
    <row r="319" spans="1:4" ht="12.75">
      <c r="A319" s="85">
        <v>6</v>
      </c>
      <c r="B319" s="88" t="s">
        <v>484</v>
      </c>
      <c r="C319" s="77">
        <v>2011</v>
      </c>
      <c r="D319" s="90">
        <v>799</v>
      </c>
    </row>
    <row r="320" spans="1:4" ht="12.75">
      <c r="A320" s="85">
        <v>7</v>
      </c>
      <c r="B320" s="88" t="s">
        <v>485</v>
      </c>
      <c r="C320" s="77">
        <v>2012</v>
      </c>
      <c r="D320" s="90">
        <v>349</v>
      </c>
    </row>
    <row r="321" spans="1:4" ht="12.75">
      <c r="A321" s="85">
        <v>8</v>
      </c>
      <c r="B321" s="88" t="s">
        <v>486</v>
      </c>
      <c r="C321" s="77">
        <v>2012</v>
      </c>
      <c r="D321" s="90">
        <v>319</v>
      </c>
    </row>
    <row r="322" spans="1:4" ht="21" customHeight="1">
      <c r="A322" s="85">
        <v>9</v>
      </c>
      <c r="B322" s="88" t="s">
        <v>487</v>
      </c>
      <c r="C322" s="77">
        <v>2012</v>
      </c>
      <c r="D322" s="90">
        <v>2298</v>
      </c>
    </row>
    <row r="323" spans="1:4" ht="12.75">
      <c r="A323" s="85">
        <v>10</v>
      </c>
      <c r="B323" s="88" t="s">
        <v>488</v>
      </c>
      <c r="C323" s="77">
        <v>2013</v>
      </c>
      <c r="D323" s="90">
        <v>11448</v>
      </c>
    </row>
    <row r="324" spans="1:4" ht="12.75">
      <c r="A324" s="63">
        <v>11</v>
      </c>
      <c r="B324" s="62" t="s">
        <v>476</v>
      </c>
      <c r="C324" s="63">
        <v>2012</v>
      </c>
      <c r="D324" s="64">
        <v>3198</v>
      </c>
    </row>
    <row r="325" spans="1:4" ht="20.25" customHeight="1">
      <c r="A325" s="85"/>
      <c r="B325" s="92" t="s">
        <v>587</v>
      </c>
      <c r="C325" s="93"/>
      <c r="D325" s="107">
        <f>SUM(D314:D324)</f>
        <v>23081.35</v>
      </c>
    </row>
    <row r="326" spans="1:4" ht="12.75">
      <c r="A326" s="78"/>
      <c r="B326" s="87"/>
      <c r="C326" s="78"/>
      <c r="D326" s="94"/>
    </row>
    <row r="327" spans="1:4" ht="24.75" customHeight="1">
      <c r="A327" s="78"/>
      <c r="B327" s="87"/>
      <c r="C327" s="78"/>
      <c r="D327" s="94"/>
    </row>
    <row r="328" spans="1:4" ht="22.5" customHeight="1">
      <c r="A328" s="402" t="s">
        <v>1093</v>
      </c>
      <c r="B328" s="402"/>
      <c r="C328" s="402"/>
      <c r="D328" s="402"/>
    </row>
    <row r="329" spans="1:4" ht="36.75" customHeight="1">
      <c r="A329" s="75" t="s">
        <v>575</v>
      </c>
      <c r="B329" s="73" t="s">
        <v>579</v>
      </c>
      <c r="C329" s="75" t="s">
        <v>577</v>
      </c>
      <c r="D329" s="64" t="s">
        <v>1087</v>
      </c>
    </row>
    <row r="330" spans="1:4" ht="22.5" customHeight="1">
      <c r="A330" s="399" t="s">
        <v>735</v>
      </c>
      <c r="B330" s="399"/>
      <c r="C330" s="399"/>
      <c r="D330" s="399"/>
    </row>
    <row r="331" spans="1:4" ht="38.25">
      <c r="A331" s="63">
        <v>1</v>
      </c>
      <c r="B331" s="62" t="s">
        <v>947</v>
      </c>
      <c r="C331" s="63">
        <v>2010</v>
      </c>
      <c r="D331" s="64">
        <v>4392</v>
      </c>
    </row>
    <row r="332" spans="1:4" ht="76.5">
      <c r="A332" s="63">
        <v>2</v>
      </c>
      <c r="B332" s="62" t="s">
        <v>948</v>
      </c>
      <c r="C332" s="63">
        <v>2011</v>
      </c>
      <c r="D332" s="64">
        <v>3280.41</v>
      </c>
    </row>
    <row r="333" spans="1:4" ht="38.25">
      <c r="A333" s="63">
        <v>3</v>
      </c>
      <c r="B333" s="62" t="s">
        <v>949</v>
      </c>
      <c r="C333" s="63">
        <v>2012</v>
      </c>
      <c r="D333" s="64">
        <v>3698</v>
      </c>
    </row>
    <row r="334" spans="1:4" ht="38.25">
      <c r="A334" s="63">
        <v>4</v>
      </c>
      <c r="B334" s="62" t="s">
        <v>950</v>
      </c>
      <c r="C334" s="97">
        <v>2012</v>
      </c>
      <c r="D334" s="64">
        <v>3698</v>
      </c>
    </row>
    <row r="335" spans="1:4" ht="38.25">
      <c r="A335" s="63">
        <v>5</v>
      </c>
      <c r="B335" s="62" t="s">
        <v>951</v>
      </c>
      <c r="C335" s="63">
        <v>2013</v>
      </c>
      <c r="D335" s="64">
        <v>3348</v>
      </c>
    </row>
    <row r="336" spans="1:4" ht="38.25">
      <c r="A336" s="85">
        <v>6</v>
      </c>
      <c r="B336" s="76" t="s">
        <v>934</v>
      </c>
      <c r="C336" s="85">
        <v>2014</v>
      </c>
      <c r="D336" s="80">
        <v>4238.31</v>
      </c>
    </row>
    <row r="337" spans="1:4" ht="15">
      <c r="A337" s="117"/>
      <c r="B337" s="73" t="s">
        <v>952</v>
      </c>
      <c r="C337" s="75"/>
      <c r="D337" s="99">
        <f>D331+D332+D333+D334+D335+D336</f>
        <v>22654.72</v>
      </c>
    </row>
    <row r="338" spans="1:4" ht="19.5" customHeight="1">
      <c r="A338" s="399" t="s">
        <v>594</v>
      </c>
      <c r="B338" s="399"/>
      <c r="C338" s="399"/>
      <c r="D338" s="399"/>
    </row>
    <row r="339" spans="1:4" ht="12.75">
      <c r="A339" s="63">
        <v>1</v>
      </c>
      <c r="B339" s="62" t="s">
        <v>985</v>
      </c>
      <c r="C339" s="63">
        <v>2014</v>
      </c>
      <c r="D339" s="64">
        <v>2500</v>
      </c>
    </row>
    <row r="340" spans="1:4" ht="20.25" customHeight="1">
      <c r="A340" s="108"/>
      <c r="B340" s="109" t="s">
        <v>952</v>
      </c>
      <c r="C340" s="108"/>
      <c r="D340" s="110">
        <f>D339</f>
        <v>2500</v>
      </c>
    </row>
    <row r="341" spans="1:4" ht="20.25" customHeight="1">
      <c r="A341" s="400" t="s">
        <v>595</v>
      </c>
      <c r="B341" s="400"/>
      <c r="C341" s="400"/>
      <c r="D341" s="400"/>
    </row>
    <row r="342" spans="1:4" ht="23.25" customHeight="1">
      <c r="A342" s="63">
        <v>1</v>
      </c>
      <c r="B342" s="88" t="s">
        <v>1003</v>
      </c>
      <c r="C342" s="63">
        <v>2011</v>
      </c>
      <c r="D342" s="90">
        <v>1899</v>
      </c>
    </row>
    <row r="343" spans="1:4" ht="18" customHeight="1">
      <c r="A343" s="63"/>
      <c r="B343" s="111" t="s">
        <v>952</v>
      </c>
      <c r="C343" s="98"/>
      <c r="D343" s="107">
        <f>D342</f>
        <v>1899</v>
      </c>
    </row>
    <row r="344" spans="1:4" ht="20.25" customHeight="1">
      <c r="A344" s="400" t="s">
        <v>1014</v>
      </c>
      <c r="B344" s="400"/>
      <c r="C344" s="400"/>
      <c r="D344" s="400"/>
    </row>
    <row r="345" spans="1:4" ht="22.5" customHeight="1">
      <c r="A345" s="63"/>
      <c r="B345" s="62" t="s">
        <v>1004</v>
      </c>
      <c r="C345" s="63"/>
      <c r="D345" s="74"/>
    </row>
    <row r="346" spans="1:4" ht="16.5" customHeight="1">
      <c r="A346" s="399" t="s">
        <v>67</v>
      </c>
      <c r="B346" s="399"/>
      <c r="C346" s="399"/>
      <c r="D346" s="399"/>
    </row>
    <row r="347" spans="1:4" ht="12.75">
      <c r="A347" s="63">
        <v>1</v>
      </c>
      <c r="B347" s="62" t="s">
        <v>68</v>
      </c>
      <c r="C347" s="63">
        <v>2011</v>
      </c>
      <c r="D347" s="74">
        <v>1500</v>
      </c>
    </row>
    <row r="348" spans="1:4" ht="12.75">
      <c r="A348" s="63">
        <v>2</v>
      </c>
      <c r="B348" s="62" t="s">
        <v>69</v>
      </c>
      <c r="C348" s="63">
        <v>2010</v>
      </c>
      <c r="D348" s="74">
        <v>329</v>
      </c>
    </row>
    <row r="349" spans="1:4" ht="12.75">
      <c r="A349" s="63">
        <v>3</v>
      </c>
      <c r="B349" s="62" t="s">
        <v>70</v>
      </c>
      <c r="C349" s="63">
        <v>2011</v>
      </c>
      <c r="D349" s="74">
        <v>242.28</v>
      </c>
    </row>
    <row r="350" spans="1:4" ht="12.75">
      <c r="A350" s="63">
        <v>4</v>
      </c>
      <c r="B350" s="62" t="s">
        <v>71</v>
      </c>
      <c r="C350" s="63">
        <v>2014</v>
      </c>
      <c r="D350" s="74">
        <v>339</v>
      </c>
    </row>
    <row r="351" spans="1:4" ht="15">
      <c r="A351" s="63"/>
      <c r="B351" s="73" t="s">
        <v>952</v>
      </c>
      <c r="C351" s="75"/>
      <c r="D351" s="99">
        <f>SUM(D347:D350)</f>
        <v>2410.28</v>
      </c>
    </row>
    <row r="352" spans="1:4" ht="16.5" customHeight="1">
      <c r="A352" s="399" t="s">
        <v>598</v>
      </c>
      <c r="B352" s="399"/>
      <c r="C352" s="399"/>
      <c r="D352" s="399"/>
    </row>
    <row r="353" spans="1:4" ht="12.75">
      <c r="A353" s="63"/>
      <c r="B353" s="62" t="s">
        <v>1004</v>
      </c>
      <c r="C353" s="97"/>
      <c r="D353" s="64"/>
    </row>
    <row r="354" spans="1:4" ht="19.5" customHeight="1">
      <c r="A354" s="399" t="s">
        <v>159</v>
      </c>
      <c r="B354" s="399"/>
      <c r="C354" s="399"/>
      <c r="D354" s="399"/>
    </row>
    <row r="355" spans="1:4" ht="12.75">
      <c r="A355" s="63">
        <v>1</v>
      </c>
      <c r="B355" s="62" t="s">
        <v>160</v>
      </c>
      <c r="C355" s="63" t="s">
        <v>140</v>
      </c>
      <c r="D355" s="64">
        <v>875</v>
      </c>
    </row>
    <row r="356" spans="1:4" ht="12.75">
      <c r="A356" s="63">
        <v>2</v>
      </c>
      <c r="B356" s="62" t="s">
        <v>162</v>
      </c>
      <c r="C356" s="63" t="s">
        <v>142</v>
      </c>
      <c r="D356" s="64">
        <v>2749.96</v>
      </c>
    </row>
    <row r="357" spans="1:4" ht="12.75">
      <c r="A357" s="63">
        <v>3</v>
      </c>
      <c r="B357" s="62" t="s">
        <v>164</v>
      </c>
      <c r="C357" s="63" t="s">
        <v>147</v>
      </c>
      <c r="D357" s="64">
        <v>1579</v>
      </c>
    </row>
    <row r="358" spans="1:4" ht="25.5">
      <c r="A358" s="63">
        <v>4</v>
      </c>
      <c r="B358" s="62" t="s">
        <v>166</v>
      </c>
      <c r="C358" s="63" t="s">
        <v>147</v>
      </c>
      <c r="D358" s="64">
        <v>473.55</v>
      </c>
    </row>
    <row r="359" spans="1:4" ht="12.75">
      <c r="A359" s="63">
        <v>5</v>
      </c>
      <c r="B359" s="62" t="s">
        <v>167</v>
      </c>
      <c r="C359" s="63" t="s">
        <v>147</v>
      </c>
      <c r="D359" s="64">
        <v>842.55</v>
      </c>
    </row>
    <row r="360" spans="1:4" ht="12.75">
      <c r="A360" s="63">
        <v>6</v>
      </c>
      <c r="B360" s="62" t="s">
        <v>168</v>
      </c>
      <c r="C360" s="63" t="s">
        <v>147</v>
      </c>
      <c r="D360" s="64">
        <v>1099</v>
      </c>
    </row>
    <row r="361" spans="1:4" ht="12.75">
      <c r="A361" s="63">
        <v>7</v>
      </c>
      <c r="B361" s="62" t="s">
        <v>172</v>
      </c>
      <c r="C361" s="63" t="s">
        <v>153</v>
      </c>
      <c r="D361" s="64">
        <v>2366</v>
      </c>
    </row>
    <row r="362" spans="1:4" ht="12.75">
      <c r="A362" s="63">
        <v>8</v>
      </c>
      <c r="B362" s="62" t="s">
        <v>173</v>
      </c>
      <c r="C362" s="63" t="s">
        <v>158</v>
      </c>
      <c r="D362" s="64">
        <v>1096.85</v>
      </c>
    </row>
    <row r="363" spans="1:4" ht="12.75">
      <c r="A363" s="63">
        <v>9</v>
      </c>
      <c r="B363" s="76" t="s">
        <v>175</v>
      </c>
      <c r="C363" s="63" t="s">
        <v>158</v>
      </c>
      <c r="D363" s="64">
        <v>404</v>
      </c>
    </row>
    <row r="364" spans="1:4" ht="25.5">
      <c r="A364" s="63">
        <v>10</v>
      </c>
      <c r="B364" s="62" t="s">
        <v>176</v>
      </c>
      <c r="C364" s="63" t="s">
        <v>158</v>
      </c>
      <c r="D364" s="64">
        <v>908.99</v>
      </c>
    </row>
    <row r="365" spans="1:4" ht="20.25" customHeight="1">
      <c r="A365" s="117"/>
      <c r="B365" s="73" t="s">
        <v>587</v>
      </c>
      <c r="C365" s="75"/>
      <c r="D365" s="99">
        <f>SUM(D355:D364)</f>
        <v>12394.900000000001</v>
      </c>
    </row>
    <row r="366" spans="1:4" ht="18.75" customHeight="1">
      <c r="A366" s="398" t="s">
        <v>600</v>
      </c>
      <c r="B366" s="398"/>
      <c r="C366" s="398"/>
      <c r="D366" s="398"/>
    </row>
    <row r="367" spans="1:4" ht="12.75">
      <c r="A367" s="63">
        <v>1</v>
      </c>
      <c r="B367" s="62" t="s">
        <v>193</v>
      </c>
      <c r="C367" s="63">
        <v>2014</v>
      </c>
      <c r="D367" s="64">
        <v>519</v>
      </c>
    </row>
    <row r="368" spans="1:4" ht="18" customHeight="1">
      <c r="A368" s="117"/>
      <c r="B368" s="73" t="s">
        <v>587</v>
      </c>
      <c r="C368" s="75"/>
      <c r="D368" s="99">
        <f>D367</f>
        <v>519</v>
      </c>
    </row>
    <row r="369" spans="1:4" ht="20.25" customHeight="1">
      <c r="A369" s="399" t="s">
        <v>224</v>
      </c>
      <c r="B369" s="399"/>
      <c r="C369" s="399"/>
      <c r="D369" s="399"/>
    </row>
    <row r="370" spans="1:4" ht="12.75">
      <c r="A370" s="63">
        <v>1</v>
      </c>
      <c r="B370" s="62" t="s">
        <v>209</v>
      </c>
      <c r="C370" s="63">
        <v>2010</v>
      </c>
      <c r="D370" s="64">
        <v>1699</v>
      </c>
    </row>
    <row r="371" spans="1:4" ht="12.75">
      <c r="A371" s="63">
        <v>2</v>
      </c>
      <c r="B371" s="62" t="s">
        <v>210</v>
      </c>
      <c r="C371" s="63">
        <v>2010</v>
      </c>
      <c r="D371" s="64">
        <v>1099</v>
      </c>
    </row>
    <row r="372" spans="1:4" ht="12.75">
      <c r="A372" s="63">
        <v>3</v>
      </c>
      <c r="B372" s="62" t="s">
        <v>211</v>
      </c>
      <c r="C372" s="63">
        <v>2010</v>
      </c>
      <c r="D372" s="64">
        <v>949</v>
      </c>
    </row>
    <row r="373" spans="1:4" ht="12.75">
      <c r="A373" s="63">
        <v>4</v>
      </c>
      <c r="B373" s="62" t="s">
        <v>211</v>
      </c>
      <c r="C373" s="63">
        <v>2010</v>
      </c>
      <c r="D373" s="64">
        <v>949</v>
      </c>
    </row>
    <row r="374" spans="1:4" ht="12.75">
      <c r="A374" s="63">
        <v>5</v>
      </c>
      <c r="B374" s="62" t="s">
        <v>211</v>
      </c>
      <c r="C374" s="63">
        <v>2010</v>
      </c>
      <c r="D374" s="64">
        <v>949</v>
      </c>
    </row>
    <row r="375" spans="1:4" ht="12.75">
      <c r="A375" s="63">
        <v>6</v>
      </c>
      <c r="B375" s="62" t="s">
        <v>211</v>
      </c>
      <c r="C375" s="63">
        <v>2010</v>
      </c>
      <c r="D375" s="64">
        <v>949</v>
      </c>
    </row>
    <row r="376" spans="1:4" ht="12.75">
      <c r="A376" s="63">
        <v>7</v>
      </c>
      <c r="B376" s="62" t="s">
        <v>211</v>
      </c>
      <c r="C376" s="63">
        <v>2010</v>
      </c>
      <c r="D376" s="64">
        <v>949</v>
      </c>
    </row>
    <row r="377" spans="1:4" ht="12.75">
      <c r="A377" s="63">
        <v>8</v>
      </c>
      <c r="B377" s="62" t="s">
        <v>211</v>
      </c>
      <c r="C377" s="63">
        <v>2010</v>
      </c>
      <c r="D377" s="64">
        <v>949</v>
      </c>
    </row>
    <row r="378" spans="1:4" ht="12.75">
      <c r="A378" s="63">
        <v>9</v>
      </c>
      <c r="B378" s="62" t="s">
        <v>212</v>
      </c>
      <c r="C378" s="63">
        <v>2010</v>
      </c>
      <c r="D378" s="64">
        <v>999</v>
      </c>
    </row>
    <row r="379" spans="1:4" ht="12.75">
      <c r="A379" s="63">
        <v>10</v>
      </c>
      <c r="B379" s="62" t="s">
        <v>215</v>
      </c>
      <c r="C379" s="63">
        <v>2011</v>
      </c>
      <c r="D379" s="64">
        <v>3490</v>
      </c>
    </row>
    <row r="380" spans="1:4" ht="12.75">
      <c r="A380" s="63">
        <v>11</v>
      </c>
      <c r="B380" s="62" t="s">
        <v>216</v>
      </c>
      <c r="C380" s="63">
        <v>2011</v>
      </c>
      <c r="D380" s="64">
        <v>1199</v>
      </c>
    </row>
    <row r="381" spans="1:4" ht="12.75">
      <c r="A381" s="63">
        <v>12</v>
      </c>
      <c r="B381" s="62" t="s">
        <v>216</v>
      </c>
      <c r="C381" s="63">
        <v>2011</v>
      </c>
      <c r="D381" s="64">
        <v>1199</v>
      </c>
    </row>
    <row r="382" spans="1:4" ht="12.75">
      <c r="A382" s="63">
        <v>13</v>
      </c>
      <c r="B382" s="88" t="s">
        <v>217</v>
      </c>
      <c r="C382" s="63">
        <v>2012</v>
      </c>
      <c r="D382" s="64">
        <v>2499</v>
      </c>
    </row>
    <row r="383" spans="1:4" ht="12.75">
      <c r="A383" s="63">
        <v>14</v>
      </c>
      <c r="B383" s="88" t="s">
        <v>219</v>
      </c>
      <c r="C383" s="63">
        <v>2012</v>
      </c>
      <c r="D383" s="64">
        <v>2100</v>
      </c>
    </row>
    <row r="384" spans="1:4" ht="12.75">
      <c r="A384" s="63">
        <v>15</v>
      </c>
      <c r="B384" s="88" t="s">
        <v>220</v>
      </c>
      <c r="C384" s="63">
        <v>2013</v>
      </c>
      <c r="D384" s="64">
        <v>4200</v>
      </c>
    </row>
    <row r="385" spans="1:4" ht="12.75">
      <c r="A385" s="63">
        <v>16</v>
      </c>
      <c r="B385" s="88" t="s">
        <v>221</v>
      </c>
      <c r="C385" s="63">
        <v>2012</v>
      </c>
      <c r="D385" s="64">
        <v>2800</v>
      </c>
    </row>
    <row r="386" spans="1:4" ht="12.75">
      <c r="A386" s="63">
        <v>17</v>
      </c>
      <c r="B386" s="88" t="s">
        <v>222</v>
      </c>
      <c r="C386" s="63">
        <v>2013</v>
      </c>
      <c r="D386" s="64">
        <v>2900</v>
      </c>
    </row>
    <row r="387" spans="1:4" ht="15">
      <c r="A387" s="63"/>
      <c r="B387" s="73" t="s">
        <v>587</v>
      </c>
      <c r="C387" s="75"/>
      <c r="D387" s="99">
        <f>SUM(D370:D386)</f>
        <v>29878</v>
      </c>
    </row>
    <row r="388" spans="1:4" ht="18.75" customHeight="1">
      <c r="A388" s="399" t="s">
        <v>225</v>
      </c>
      <c r="B388" s="399"/>
      <c r="C388" s="399"/>
      <c r="D388" s="399"/>
    </row>
    <row r="389" spans="1:4" ht="21" customHeight="1">
      <c r="A389" s="63">
        <v>1</v>
      </c>
      <c r="B389" s="62" t="s">
        <v>278</v>
      </c>
      <c r="C389" s="63">
        <v>2010</v>
      </c>
      <c r="D389" s="64">
        <v>999</v>
      </c>
    </row>
    <row r="390" spans="1:4" ht="12.75">
      <c r="A390" s="63">
        <v>2</v>
      </c>
      <c r="B390" s="62" t="s">
        <v>279</v>
      </c>
      <c r="C390" s="63">
        <v>2010</v>
      </c>
      <c r="D390" s="64">
        <v>999</v>
      </c>
    </row>
    <row r="391" spans="1:4" ht="12.75">
      <c r="A391" s="63">
        <v>3</v>
      </c>
      <c r="B391" s="62" t="s">
        <v>280</v>
      </c>
      <c r="C391" s="63">
        <v>2010</v>
      </c>
      <c r="D391" s="64">
        <v>999</v>
      </c>
    </row>
    <row r="392" spans="1:4" ht="12.75">
      <c r="A392" s="63">
        <v>4</v>
      </c>
      <c r="B392" s="62" t="s">
        <v>281</v>
      </c>
      <c r="C392" s="63">
        <v>2010</v>
      </c>
      <c r="D392" s="64">
        <v>9990</v>
      </c>
    </row>
    <row r="393" spans="1:4" ht="12.75">
      <c r="A393" s="63">
        <v>5</v>
      </c>
      <c r="B393" s="62" t="s">
        <v>282</v>
      </c>
      <c r="C393" s="63">
        <v>2010</v>
      </c>
      <c r="D393" s="64">
        <v>2599</v>
      </c>
    </row>
    <row r="394" spans="1:4" ht="12.75">
      <c r="A394" s="63">
        <v>6</v>
      </c>
      <c r="B394" s="62" t="s">
        <v>283</v>
      </c>
      <c r="C394" s="70">
        <v>2011</v>
      </c>
      <c r="D394" s="81">
        <v>1700</v>
      </c>
    </row>
    <row r="395" spans="1:4" ht="12.75">
      <c r="A395" s="63">
        <v>7</v>
      </c>
      <c r="B395" s="62" t="s">
        <v>284</v>
      </c>
      <c r="C395" s="70">
        <v>2011</v>
      </c>
      <c r="D395" s="81">
        <v>399</v>
      </c>
    </row>
    <row r="396" spans="1:4" ht="12.75">
      <c r="A396" s="63">
        <v>8</v>
      </c>
      <c r="B396" s="62" t="s">
        <v>285</v>
      </c>
      <c r="C396" s="70">
        <v>2012</v>
      </c>
      <c r="D396" s="81">
        <v>8393</v>
      </c>
    </row>
    <row r="397" spans="1:4" ht="12.75">
      <c r="A397" s="63">
        <v>9</v>
      </c>
      <c r="B397" s="62" t="s">
        <v>286</v>
      </c>
      <c r="C397" s="70">
        <v>2013</v>
      </c>
      <c r="D397" s="81">
        <v>1549</v>
      </c>
    </row>
    <row r="398" spans="1:4" ht="12.75">
      <c r="A398" s="63">
        <v>10</v>
      </c>
      <c r="B398" s="62" t="s">
        <v>288</v>
      </c>
      <c r="C398" s="70">
        <v>2012</v>
      </c>
      <c r="D398" s="81">
        <v>1550</v>
      </c>
    </row>
    <row r="399" spans="1:4" ht="12.75">
      <c r="A399" s="63">
        <v>11</v>
      </c>
      <c r="B399" s="62" t="s">
        <v>290</v>
      </c>
      <c r="C399" s="70">
        <v>2013</v>
      </c>
      <c r="D399" s="81">
        <v>1897</v>
      </c>
    </row>
    <row r="400" spans="1:4" ht="25.5">
      <c r="A400" s="63">
        <v>12</v>
      </c>
      <c r="B400" s="62" t="s">
        <v>291</v>
      </c>
      <c r="C400" s="70">
        <v>2013</v>
      </c>
      <c r="D400" s="81">
        <v>2000</v>
      </c>
    </row>
    <row r="401" spans="1:4" ht="12.75">
      <c r="A401" s="63">
        <v>13</v>
      </c>
      <c r="B401" s="62" t="s">
        <v>292</v>
      </c>
      <c r="C401" s="63">
        <v>2014</v>
      </c>
      <c r="D401" s="64">
        <v>1699</v>
      </c>
    </row>
    <row r="402" spans="1:4" ht="24.75" customHeight="1">
      <c r="A402" s="63">
        <v>14</v>
      </c>
      <c r="B402" s="62" t="s">
        <v>293</v>
      </c>
      <c r="C402" s="63">
        <v>2014</v>
      </c>
      <c r="D402" s="64">
        <v>1499</v>
      </c>
    </row>
    <row r="403" spans="1:4" ht="12.75">
      <c r="A403" s="63">
        <v>15</v>
      </c>
      <c r="B403" s="62" t="s">
        <v>294</v>
      </c>
      <c r="C403" s="63">
        <v>2014</v>
      </c>
      <c r="D403" s="64">
        <v>1290</v>
      </c>
    </row>
    <row r="404" spans="1:4" ht="15">
      <c r="A404" s="63"/>
      <c r="B404" s="73" t="s">
        <v>587</v>
      </c>
      <c r="C404" s="75"/>
      <c r="D404" s="99">
        <f>SUM(D389:D403)</f>
        <v>37562</v>
      </c>
    </row>
    <row r="405" spans="1:4" ht="17.25" customHeight="1">
      <c r="A405" s="399" t="s">
        <v>334</v>
      </c>
      <c r="B405" s="399"/>
      <c r="C405" s="399"/>
      <c r="D405" s="399"/>
    </row>
    <row r="406" spans="1:4" ht="12.75">
      <c r="A406" s="63">
        <v>1</v>
      </c>
      <c r="B406" s="62" t="s">
        <v>335</v>
      </c>
      <c r="C406" s="63">
        <v>2010</v>
      </c>
      <c r="D406" s="64">
        <v>500</v>
      </c>
    </row>
    <row r="407" spans="1:4" ht="12.75">
      <c r="A407" s="63">
        <v>2</v>
      </c>
      <c r="B407" s="62" t="s">
        <v>336</v>
      </c>
      <c r="C407" s="63">
        <v>2010</v>
      </c>
      <c r="D407" s="64">
        <v>49</v>
      </c>
    </row>
    <row r="408" spans="1:4" ht="25.5" customHeight="1">
      <c r="A408" s="63">
        <v>3</v>
      </c>
      <c r="B408" s="62" t="s">
        <v>337</v>
      </c>
      <c r="C408" s="63">
        <v>2010</v>
      </c>
      <c r="D408" s="64">
        <v>1000</v>
      </c>
    </row>
    <row r="409" spans="1:4" ht="25.5">
      <c r="A409" s="63">
        <v>4</v>
      </c>
      <c r="B409" s="62" t="s">
        <v>338</v>
      </c>
      <c r="C409" s="63">
        <v>2011</v>
      </c>
      <c r="D409" s="64">
        <v>2598</v>
      </c>
    </row>
    <row r="410" spans="1:4" ht="12.75">
      <c r="A410" s="63">
        <v>5</v>
      </c>
      <c r="B410" s="62" t="s">
        <v>339</v>
      </c>
      <c r="C410" s="63">
        <v>2011</v>
      </c>
      <c r="D410" s="64">
        <v>89</v>
      </c>
    </row>
    <row r="411" spans="1:4" ht="12.75">
      <c r="A411" s="63">
        <v>6</v>
      </c>
      <c r="B411" s="62" t="s">
        <v>340</v>
      </c>
      <c r="C411" s="63">
        <v>2011</v>
      </c>
      <c r="D411" s="64">
        <v>359</v>
      </c>
    </row>
    <row r="412" spans="1:4" ht="12.75">
      <c r="A412" s="63">
        <v>7</v>
      </c>
      <c r="B412" s="62" t="s">
        <v>341</v>
      </c>
      <c r="C412" s="63">
        <v>2013</v>
      </c>
      <c r="D412" s="64">
        <v>1539</v>
      </c>
    </row>
    <row r="413" spans="1:4" ht="12.75">
      <c r="A413" s="63">
        <v>8</v>
      </c>
      <c r="B413" s="62" t="s">
        <v>342</v>
      </c>
      <c r="C413" s="63">
        <v>2013</v>
      </c>
      <c r="D413" s="64">
        <v>2450</v>
      </c>
    </row>
    <row r="414" spans="1:4" ht="12.75">
      <c r="A414" s="63">
        <v>9</v>
      </c>
      <c r="B414" s="62" t="s">
        <v>336</v>
      </c>
      <c r="C414" s="63">
        <v>2013</v>
      </c>
      <c r="D414" s="64">
        <v>11.07</v>
      </c>
    </row>
    <row r="415" spans="1:4" ht="12.75">
      <c r="A415" s="63">
        <v>10</v>
      </c>
      <c r="B415" s="62" t="s">
        <v>343</v>
      </c>
      <c r="C415" s="63">
        <v>2014</v>
      </c>
      <c r="D415" s="64">
        <v>869</v>
      </c>
    </row>
    <row r="416" spans="1:4" ht="25.5">
      <c r="A416" s="63">
        <v>11</v>
      </c>
      <c r="B416" s="62" t="s">
        <v>344</v>
      </c>
      <c r="C416" s="63">
        <v>2014</v>
      </c>
      <c r="D416" s="64">
        <v>2900</v>
      </c>
    </row>
    <row r="417" spans="1:4" ht="16.5" customHeight="1">
      <c r="A417" s="63"/>
      <c r="B417" s="73" t="s">
        <v>587</v>
      </c>
      <c r="C417" s="75"/>
      <c r="D417" s="104">
        <f>SUM(D406:D416)</f>
        <v>12364.07</v>
      </c>
    </row>
    <row r="418" spans="1:4" ht="16.5" customHeight="1">
      <c r="A418" s="399" t="s">
        <v>345</v>
      </c>
      <c r="B418" s="399"/>
      <c r="C418" s="399"/>
      <c r="D418" s="399"/>
    </row>
    <row r="419" spans="1:4" ht="12.75">
      <c r="A419" s="63">
        <v>1</v>
      </c>
      <c r="B419" s="62" t="s">
        <v>356</v>
      </c>
      <c r="C419" s="63">
        <v>2010</v>
      </c>
      <c r="D419" s="64">
        <v>2200</v>
      </c>
    </row>
    <row r="420" spans="1:4" s="95" customFormat="1" ht="12.75">
      <c r="A420" s="63">
        <v>2</v>
      </c>
      <c r="B420" s="62" t="s">
        <v>357</v>
      </c>
      <c r="C420" s="63">
        <v>2012</v>
      </c>
      <c r="D420" s="64">
        <v>1100</v>
      </c>
    </row>
    <row r="421" spans="1:4" ht="25.5" customHeight="1">
      <c r="A421" s="63">
        <v>3</v>
      </c>
      <c r="B421" s="62" t="s">
        <v>217</v>
      </c>
      <c r="C421" s="63">
        <v>2013</v>
      </c>
      <c r="D421" s="64">
        <v>2499</v>
      </c>
    </row>
    <row r="422" spans="1:4" ht="12.75">
      <c r="A422" s="63">
        <v>4</v>
      </c>
      <c r="B422" s="62" t="s">
        <v>358</v>
      </c>
      <c r="C422" s="63">
        <v>2013</v>
      </c>
      <c r="D422" s="64">
        <v>809</v>
      </c>
    </row>
    <row r="423" spans="1:4" ht="15">
      <c r="A423" s="63"/>
      <c r="B423" s="73" t="s">
        <v>587</v>
      </c>
      <c r="C423" s="75"/>
      <c r="D423" s="99">
        <f>SUM(D419:D422)</f>
        <v>6608</v>
      </c>
    </row>
    <row r="424" spans="1:4" ht="21" customHeight="1">
      <c r="A424" s="399" t="s">
        <v>359</v>
      </c>
      <c r="B424" s="399"/>
      <c r="C424" s="399"/>
      <c r="D424" s="399"/>
    </row>
    <row r="425" spans="1:4" ht="12.75">
      <c r="A425" s="63">
        <v>1</v>
      </c>
      <c r="B425" s="62" t="s">
        <v>392</v>
      </c>
      <c r="C425" s="63">
        <v>2010</v>
      </c>
      <c r="D425" s="64">
        <v>2350</v>
      </c>
    </row>
    <row r="426" spans="1:4" ht="12.75">
      <c r="A426" s="63">
        <v>2</v>
      </c>
      <c r="B426" s="62" t="s">
        <v>393</v>
      </c>
      <c r="C426" s="63">
        <v>2011</v>
      </c>
      <c r="D426" s="64">
        <v>850</v>
      </c>
    </row>
    <row r="427" spans="1:4" ht="12.75">
      <c r="A427" s="63">
        <v>3</v>
      </c>
      <c r="B427" s="62" t="s">
        <v>393</v>
      </c>
      <c r="C427" s="63">
        <v>2011</v>
      </c>
      <c r="D427" s="64">
        <v>850</v>
      </c>
    </row>
    <row r="428" spans="1:4" ht="12.75">
      <c r="A428" s="63">
        <v>4</v>
      </c>
      <c r="B428" s="62" t="s">
        <v>393</v>
      </c>
      <c r="C428" s="63">
        <v>2011</v>
      </c>
      <c r="D428" s="64">
        <v>850</v>
      </c>
    </row>
    <row r="429" spans="1:4" ht="12.75">
      <c r="A429" s="63">
        <v>5</v>
      </c>
      <c r="B429" s="62" t="s">
        <v>394</v>
      </c>
      <c r="C429" s="63">
        <v>2011</v>
      </c>
      <c r="D429" s="64">
        <v>700</v>
      </c>
    </row>
    <row r="430" spans="1:4" ht="12.75">
      <c r="A430" s="63">
        <v>6</v>
      </c>
      <c r="B430" s="62" t="s">
        <v>394</v>
      </c>
      <c r="C430" s="63">
        <v>2012</v>
      </c>
      <c r="D430" s="64">
        <v>899</v>
      </c>
    </row>
    <row r="431" spans="1:4" ht="22.5" customHeight="1">
      <c r="A431" s="63">
        <v>7</v>
      </c>
      <c r="B431" s="62" t="s">
        <v>393</v>
      </c>
      <c r="C431" s="63">
        <v>2012</v>
      </c>
      <c r="D431" s="64">
        <v>2499</v>
      </c>
    </row>
    <row r="432" spans="1:4" ht="12.75">
      <c r="A432" s="63">
        <v>8</v>
      </c>
      <c r="B432" s="62" t="s">
        <v>393</v>
      </c>
      <c r="C432" s="63">
        <v>2012</v>
      </c>
      <c r="D432" s="64">
        <v>2399</v>
      </c>
    </row>
    <row r="433" spans="1:4" ht="12.75">
      <c r="A433" s="63">
        <v>9</v>
      </c>
      <c r="B433" s="62" t="s">
        <v>395</v>
      </c>
      <c r="C433" s="63">
        <v>2013</v>
      </c>
      <c r="D433" s="64">
        <v>4875</v>
      </c>
    </row>
    <row r="434" spans="1:4" ht="12.75">
      <c r="A434" s="63">
        <v>10</v>
      </c>
      <c r="B434" s="62" t="s">
        <v>395</v>
      </c>
      <c r="C434" s="63">
        <v>2014</v>
      </c>
      <c r="D434" s="64">
        <v>3995</v>
      </c>
    </row>
    <row r="435" spans="1:4" ht="12.75">
      <c r="A435" s="63">
        <v>11</v>
      </c>
      <c r="B435" s="62" t="s">
        <v>394</v>
      </c>
      <c r="C435" s="63">
        <v>2014</v>
      </c>
      <c r="D435" s="64">
        <v>599</v>
      </c>
    </row>
    <row r="436" spans="1:4" ht="15">
      <c r="A436" s="75"/>
      <c r="B436" s="73" t="s">
        <v>587</v>
      </c>
      <c r="C436" s="75"/>
      <c r="D436" s="99">
        <f>SUM(D425:D435)</f>
        <v>20866</v>
      </c>
    </row>
    <row r="437" spans="1:4" ht="18.75" customHeight="1">
      <c r="A437" s="398" t="s">
        <v>396</v>
      </c>
      <c r="B437" s="398"/>
      <c r="C437" s="398"/>
      <c r="D437" s="398"/>
    </row>
    <row r="438" spans="1:4" ht="12.75">
      <c r="A438" s="63">
        <v>1</v>
      </c>
      <c r="B438" s="62" t="s">
        <v>418</v>
      </c>
      <c r="C438" s="70">
        <v>2010</v>
      </c>
      <c r="D438" s="71">
        <v>2410</v>
      </c>
    </row>
    <row r="439" spans="1:4" ht="38.25">
      <c r="A439" s="63">
        <v>2</v>
      </c>
      <c r="B439" s="263" t="s">
        <v>419</v>
      </c>
      <c r="C439" s="70">
        <v>2011</v>
      </c>
      <c r="D439" s="64">
        <v>4800</v>
      </c>
    </row>
    <row r="440" spans="1:4" ht="25.5">
      <c r="A440" s="63">
        <v>3</v>
      </c>
      <c r="B440" s="264" t="s">
        <v>420</v>
      </c>
      <c r="C440" s="70">
        <v>2011</v>
      </c>
      <c r="D440" s="90">
        <v>4398</v>
      </c>
    </row>
    <row r="441" spans="1:4" ht="12.75">
      <c r="A441" s="63">
        <v>4</v>
      </c>
      <c r="B441" s="264" t="s">
        <v>421</v>
      </c>
      <c r="C441" s="70">
        <v>2012</v>
      </c>
      <c r="D441" s="90">
        <v>5850</v>
      </c>
    </row>
    <row r="442" spans="1:4" ht="12.75">
      <c r="A442" s="63">
        <v>5</v>
      </c>
      <c r="B442" s="264" t="s">
        <v>422</v>
      </c>
      <c r="C442" s="70">
        <v>2012</v>
      </c>
      <c r="D442" s="90">
        <v>2499</v>
      </c>
    </row>
    <row r="443" spans="1:4" ht="12.75">
      <c r="A443" s="63">
        <v>6</v>
      </c>
      <c r="B443" s="264" t="s">
        <v>423</v>
      </c>
      <c r="C443" s="70">
        <v>2013</v>
      </c>
      <c r="D443" s="90">
        <v>6247</v>
      </c>
    </row>
    <row r="444" spans="1:4" ht="25.5">
      <c r="A444" s="63">
        <v>7</v>
      </c>
      <c r="B444" s="264" t="s">
        <v>424</v>
      </c>
      <c r="C444" s="70">
        <v>2013</v>
      </c>
      <c r="D444" s="96">
        <v>999</v>
      </c>
    </row>
    <row r="445" spans="1:4" ht="12.75">
      <c r="A445" s="63">
        <v>8</v>
      </c>
      <c r="B445" s="62" t="s">
        <v>425</v>
      </c>
      <c r="C445" s="63">
        <v>2014</v>
      </c>
      <c r="D445" s="64">
        <v>2480</v>
      </c>
    </row>
    <row r="446" spans="1:4" ht="18.75" customHeight="1">
      <c r="A446" s="265"/>
      <c r="B446" s="266" t="s">
        <v>587</v>
      </c>
      <c r="C446" s="98"/>
      <c r="D446" s="99">
        <f>SUM(D438:D445)</f>
        <v>29683</v>
      </c>
    </row>
    <row r="447" spans="1:4" ht="18" customHeight="1">
      <c r="A447" s="403" t="s">
        <v>426</v>
      </c>
      <c r="B447" s="403"/>
      <c r="C447" s="403"/>
      <c r="D447" s="403"/>
    </row>
    <row r="448" spans="1:4" ht="12.75">
      <c r="A448" s="63">
        <v>1</v>
      </c>
      <c r="B448" s="62" t="s">
        <v>447</v>
      </c>
      <c r="C448" s="63">
        <v>2011</v>
      </c>
      <c r="D448" s="64">
        <v>2699</v>
      </c>
    </row>
    <row r="449" spans="1:4" ht="12.75">
      <c r="A449" s="63">
        <v>2</v>
      </c>
      <c r="B449" s="62" t="s">
        <v>448</v>
      </c>
      <c r="C449" s="63">
        <v>2011</v>
      </c>
      <c r="D449" s="64">
        <v>1899</v>
      </c>
    </row>
    <row r="450" spans="1:4" ht="12.75">
      <c r="A450" s="63">
        <v>3</v>
      </c>
      <c r="B450" s="62" t="s">
        <v>448</v>
      </c>
      <c r="C450" s="63">
        <v>2011</v>
      </c>
      <c r="D450" s="64">
        <v>1899</v>
      </c>
    </row>
    <row r="451" spans="1:4" ht="25.5">
      <c r="A451" s="63">
        <v>4</v>
      </c>
      <c r="B451" s="62" t="s">
        <v>449</v>
      </c>
      <c r="C451" s="63">
        <v>2011</v>
      </c>
      <c r="D451" s="64">
        <v>1090</v>
      </c>
    </row>
    <row r="452" spans="1:4" ht="12.75">
      <c r="A452" s="63">
        <v>5</v>
      </c>
      <c r="B452" s="62" t="s">
        <v>448</v>
      </c>
      <c r="C452" s="63">
        <v>2011</v>
      </c>
      <c r="D452" s="64">
        <v>1899</v>
      </c>
    </row>
    <row r="453" spans="1:4" ht="12.75">
      <c r="A453" s="63">
        <v>6</v>
      </c>
      <c r="B453" s="62" t="s">
        <v>456</v>
      </c>
      <c r="C453" s="63">
        <v>2014</v>
      </c>
      <c r="D453" s="64">
        <v>1697</v>
      </c>
    </row>
    <row r="454" spans="1:4" ht="12.75">
      <c r="A454" s="63">
        <v>7</v>
      </c>
      <c r="B454" s="62" t="s">
        <v>458</v>
      </c>
      <c r="C454" s="63">
        <v>2014</v>
      </c>
      <c r="D454" s="64">
        <v>3200</v>
      </c>
    </row>
    <row r="455" spans="1:4" ht="25.5">
      <c r="A455" s="63">
        <v>8</v>
      </c>
      <c r="B455" s="62" t="s">
        <v>459</v>
      </c>
      <c r="C455" s="63">
        <v>2014</v>
      </c>
      <c r="D455" s="64">
        <v>1500</v>
      </c>
    </row>
    <row r="456" spans="1:4" ht="12.75">
      <c r="A456" s="63">
        <v>9</v>
      </c>
      <c r="B456" s="62" t="s">
        <v>460</v>
      </c>
      <c r="C456" s="97">
        <v>2014</v>
      </c>
      <c r="D456" s="64">
        <v>1999</v>
      </c>
    </row>
    <row r="457" spans="1:4" ht="12.75">
      <c r="A457" s="63">
        <v>10</v>
      </c>
      <c r="B457" s="62" t="s">
        <v>461</v>
      </c>
      <c r="C457" s="97">
        <v>2014</v>
      </c>
      <c r="D457" s="64">
        <v>408.75</v>
      </c>
    </row>
    <row r="458" spans="1:4" ht="25.5">
      <c r="A458" s="63">
        <v>11</v>
      </c>
      <c r="B458" s="62" t="s">
        <v>462</v>
      </c>
      <c r="C458" s="97">
        <v>2014</v>
      </c>
      <c r="D458" s="64">
        <v>695.07</v>
      </c>
    </row>
    <row r="459" spans="1:4" ht="12.75">
      <c r="A459" s="63">
        <v>12</v>
      </c>
      <c r="B459" s="62" t="s">
        <v>463</v>
      </c>
      <c r="C459" s="97">
        <v>2014</v>
      </c>
      <c r="D459" s="64">
        <v>519</v>
      </c>
    </row>
    <row r="460" spans="1:4" s="95" customFormat="1" ht="18" customHeight="1">
      <c r="A460" s="75"/>
      <c r="B460" s="73" t="s">
        <v>587</v>
      </c>
      <c r="C460" s="75"/>
      <c r="D460" s="104">
        <f>SUM(D448:D459)</f>
        <v>19504.82</v>
      </c>
    </row>
    <row r="461" spans="1:4" s="105" customFormat="1" ht="18.75" customHeight="1">
      <c r="A461" s="403" t="s">
        <v>244</v>
      </c>
      <c r="B461" s="403"/>
      <c r="C461" s="403"/>
      <c r="D461" s="403"/>
    </row>
    <row r="462" spans="1:4" ht="12.75">
      <c r="A462" s="63">
        <v>1</v>
      </c>
      <c r="B462" s="62" t="s">
        <v>477</v>
      </c>
      <c r="C462" s="63">
        <v>2012</v>
      </c>
      <c r="D462" s="64">
        <v>1119</v>
      </c>
    </row>
    <row r="463" spans="1:4" ht="12.75">
      <c r="A463" s="63">
        <v>2</v>
      </c>
      <c r="B463" s="62" t="s">
        <v>478</v>
      </c>
      <c r="C463" s="63">
        <v>2013</v>
      </c>
      <c r="D463" s="64">
        <v>1747.34</v>
      </c>
    </row>
    <row r="464" spans="1:4" ht="12.75">
      <c r="A464" s="63">
        <v>3</v>
      </c>
      <c r="B464" s="62" t="s">
        <v>479</v>
      </c>
      <c r="C464" s="63">
        <v>2014</v>
      </c>
      <c r="D464" s="64">
        <v>450</v>
      </c>
    </row>
    <row r="465" spans="1:4" s="95" customFormat="1" ht="16.5" customHeight="1">
      <c r="A465" s="75"/>
      <c r="B465" s="73" t="s">
        <v>587</v>
      </c>
      <c r="C465" s="75"/>
      <c r="D465" s="99">
        <f>D462+D463+D464</f>
        <v>3316.34</v>
      </c>
    </row>
    <row r="466" spans="1:4" ht="12.75">
      <c r="A466" s="78"/>
      <c r="B466" s="87"/>
      <c r="C466" s="78"/>
      <c r="D466" s="94"/>
    </row>
    <row r="468" spans="1:3" ht="54.75" customHeight="1">
      <c r="A468" s="404" t="s">
        <v>1085</v>
      </c>
      <c r="B468" s="404"/>
      <c r="C468" s="112">
        <f>D325+D312+D287+D281+D268+D265+D243+D204+D192+D189+D169+D160+D151+D131+D128+D124</f>
        <v>1052135.35</v>
      </c>
    </row>
    <row r="469" spans="1:3" ht="54.75" customHeight="1">
      <c r="A469" s="404" t="s">
        <v>1086</v>
      </c>
      <c r="B469" s="404"/>
      <c r="C469" s="112">
        <f>D465+D460+D446+D436+D423+D417+D404+D387+D368+D365+D351+D343+D340+D337</f>
        <v>202160.13</v>
      </c>
    </row>
  </sheetData>
  <sheetProtection/>
  <mergeCells count="37">
    <mergeCell ref="A437:D437"/>
    <mergeCell ref="A354:D354"/>
    <mergeCell ref="A447:D447"/>
    <mergeCell ref="A461:D461"/>
    <mergeCell ref="A468:B468"/>
    <mergeCell ref="A469:B469"/>
    <mergeCell ref="A366:D366"/>
    <mergeCell ref="A369:D369"/>
    <mergeCell ref="A388:D388"/>
    <mergeCell ref="A405:D405"/>
    <mergeCell ref="A418:D418"/>
    <mergeCell ref="A424:D424"/>
    <mergeCell ref="A190:D190"/>
    <mergeCell ref="A193:D193"/>
    <mergeCell ref="A205:D205"/>
    <mergeCell ref="A3:D3"/>
    <mergeCell ref="A129:D129"/>
    <mergeCell ref="A5:D5"/>
    <mergeCell ref="A170:D170"/>
    <mergeCell ref="A328:D328"/>
    <mergeCell ref="A330:D330"/>
    <mergeCell ref="A352:D352"/>
    <mergeCell ref="A269:D269"/>
    <mergeCell ref="A313:D313"/>
    <mergeCell ref="A282:D282"/>
    <mergeCell ref="C2:D2"/>
    <mergeCell ref="A266:D266"/>
    <mergeCell ref="A338:D338"/>
    <mergeCell ref="A341:D341"/>
    <mergeCell ref="A346:D346"/>
    <mergeCell ref="A125:D125"/>
    <mergeCell ref="A132:D132"/>
    <mergeCell ref="A152:D152"/>
    <mergeCell ref="A344:D344"/>
    <mergeCell ref="A244:D244"/>
    <mergeCell ref="A161:D161"/>
    <mergeCell ref="A288:D288"/>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1"/>
  <rowBreaks count="11" manualBreakCount="11">
    <brk id="35" max="4" man="1"/>
    <brk id="63" max="4" man="1"/>
    <brk id="92" max="4" man="1"/>
    <brk id="131" max="4" man="1"/>
    <brk id="176" max="4" man="1"/>
    <brk id="229" max="4" man="1"/>
    <brk id="287" max="4" man="1"/>
    <brk id="332" max="4" man="1"/>
    <brk id="387" max="4" man="1"/>
    <brk id="436" max="4" man="1"/>
    <brk id="471" max="4" man="1"/>
  </rowBreaks>
</worksheet>
</file>

<file path=xl/worksheets/sheet3.xml><?xml version="1.0" encoding="utf-8"?>
<worksheet xmlns="http://schemas.openxmlformats.org/spreadsheetml/2006/main" xmlns:r="http://schemas.openxmlformats.org/officeDocument/2006/relationships">
  <sheetPr>
    <pageSetUpPr fitToPage="1"/>
  </sheetPr>
  <dimension ref="A1:P50"/>
  <sheetViews>
    <sheetView zoomScalePageLayoutView="0" workbookViewId="0" topLeftCell="D1">
      <selection activeCell="O1" sqref="O1:P2"/>
    </sheetView>
  </sheetViews>
  <sheetFormatPr defaultColWidth="9.140625" defaultRowHeight="12.75"/>
  <cols>
    <col min="1" max="1" width="4.57421875" style="142" customWidth="1"/>
    <col min="2" max="2" width="18.28125" style="142" customWidth="1"/>
    <col min="3" max="3" width="17.00390625" style="189" bestFit="1" customWidth="1"/>
    <col min="4" max="4" width="21.7109375" style="142" bestFit="1" customWidth="1"/>
    <col min="5" max="5" width="13.28125" style="142" bestFit="1" customWidth="1"/>
    <col min="6" max="6" width="13.140625" style="103" customWidth="1"/>
    <col min="7" max="7" width="21.140625" style="103" bestFit="1" customWidth="1"/>
    <col min="8" max="8" width="6.7109375" style="142" bestFit="1" customWidth="1"/>
    <col min="9" max="9" width="25.28125" style="142" bestFit="1" customWidth="1"/>
    <col min="10" max="10" width="10.28125" style="142" bestFit="1" customWidth="1"/>
    <col min="11" max="11" width="9.421875" style="142" bestFit="1" customWidth="1"/>
    <col min="12" max="12" width="20.421875" style="256" bestFit="1" customWidth="1"/>
    <col min="13" max="16" width="18.8515625" style="103" customWidth="1"/>
    <col min="17" max="16384" width="9.140625" style="142" customWidth="1"/>
  </cols>
  <sheetData>
    <row r="1" spans="1:16" s="124" customFormat="1" ht="15" customHeight="1">
      <c r="A1" s="123"/>
      <c r="C1" s="125"/>
      <c r="F1" s="126"/>
      <c r="G1" s="126"/>
      <c r="L1" s="237"/>
      <c r="M1" s="126"/>
      <c r="N1" s="126"/>
      <c r="O1" s="461" t="s">
        <v>1129</v>
      </c>
      <c r="P1" s="461"/>
    </row>
    <row r="2" spans="1:16" s="124" customFormat="1" ht="24" customHeight="1">
      <c r="A2" s="127"/>
      <c r="B2" s="128"/>
      <c r="C2" s="129"/>
      <c r="D2" s="128"/>
      <c r="E2" s="128"/>
      <c r="F2" s="130"/>
      <c r="G2" s="130"/>
      <c r="H2" s="128"/>
      <c r="I2" s="128"/>
      <c r="J2" s="128"/>
      <c r="K2" s="128"/>
      <c r="L2" s="238"/>
      <c r="M2" s="130"/>
      <c r="N2" s="130"/>
      <c r="O2" s="462" t="s">
        <v>1130</v>
      </c>
      <c r="P2" s="462"/>
    </row>
    <row r="3" spans="1:16" s="131" customFormat="1" ht="32.25" customHeight="1">
      <c r="A3" s="419" t="s">
        <v>736</v>
      </c>
      <c r="B3" s="419"/>
      <c r="C3" s="419"/>
      <c r="D3" s="419"/>
      <c r="E3" s="419"/>
      <c r="F3" s="419"/>
      <c r="G3" s="419"/>
      <c r="H3" s="419"/>
      <c r="I3" s="419"/>
      <c r="J3" s="419"/>
      <c r="K3" s="419"/>
      <c r="L3" s="419"/>
      <c r="M3" s="419"/>
      <c r="N3" s="419"/>
      <c r="O3" s="419"/>
      <c r="P3" s="419"/>
    </row>
    <row r="4" spans="1:16" s="124" customFormat="1" ht="12.75" customHeight="1">
      <c r="A4" s="412" t="s">
        <v>582</v>
      </c>
      <c r="B4" s="412" t="s">
        <v>737</v>
      </c>
      <c r="C4" s="412" t="s">
        <v>738</v>
      </c>
      <c r="D4" s="412" t="s">
        <v>739</v>
      </c>
      <c r="E4" s="409" t="s">
        <v>749</v>
      </c>
      <c r="F4" s="412" t="s">
        <v>740</v>
      </c>
      <c r="G4" s="412" t="s">
        <v>741</v>
      </c>
      <c r="H4" s="412" t="s">
        <v>742</v>
      </c>
      <c r="I4" s="412" t="s">
        <v>743</v>
      </c>
      <c r="J4" s="412" t="s">
        <v>744</v>
      </c>
      <c r="K4" s="409" t="s">
        <v>745</v>
      </c>
      <c r="L4" s="405" t="s">
        <v>746</v>
      </c>
      <c r="M4" s="412" t="s">
        <v>747</v>
      </c>
      <c r="N4" s="412"/>
      <c r="O4" s="412" t="s">
        <v>748</v>
      </c>
      <c r="P4" s="412"/>
    </row>
    <row r="5" spans="1:16" s="124" customFormat="1" ht="20.25" customHeight="1">
      <c r="A5" s="412"/>
      <c r="B5" s="412"/>
      <c r="C5" s="412"/>
      <c r="D5" s="412"/>
      <c r="E5" s="410"/>
      <c r="F5" s="412"/>
      <c r="G5" s="412"/>
      <c r="H5" s="412"/>
      <c r="I5" s="412"/>
      <c r="J5" s="412"/>
      <c r="K5" s="410"/>
      <c r="L5" s="406"/>
      <c r="M5" s="412"/>
      <c r="N5" s="412"/>
      <c r="O5" s="412"/>
      <c r="P5" s="412"/>
    </row>
    <row r="6" spans="1:16" s="124" customFormat="1" ht="13.5" customHeight="1">
      <c r="A6" s="412"/>
      <c r="B6" s="412"/>
      <c r="C6" s="412"/>
      <c r="D6" s="412"/>
      <c r="E6" s="411"/>
      <c r="F6" s="412"/>
      <c r="G6" s="412"/>
      <c r="H6" s="412"/>
      <c r="I6" s="412"/>
      <c r="J6" s="412"/>
      <c r="K6" s="411"/>
      <c r="L6" s="407"/>
      <c r="M6" s="132" t="s">
        <v>750</v>
      </c>
      <c r="N6" s="132" t="s">
        <v>751</v>
      </c>
      <c r="O6" s="132" t="s">
        <v>750</v>
      </c>
      <c r="P6" s="133" t="s">
        <v>751</v>
      </c>
    </row>
    <row r="7" spans="1:16" s="134" customFormat="1" ht="24" customHeight="1">
      <c r="A7" s="415" t="s">
        <v>619</v>
      </c>
      <c r="B7" s="415"/>
      <c r="C7" s="415"/>
      <c r="D7" s="415"/>
      <c r="E7" s="415"/>
      <c r="F7" s="415"/>
      <c r="G7" s="415"/>
      <c r="H7" s="415"/>
      <c r="I7" s="415"/>
      <c r="J7" s="415"/>
      <c r="K7" s="415"/>
      <c r="L7" s="415"/>
      <c r="M7" s="415"/>
      <c r="N7" s="413"/>
      <c r="O7" s="413"/>
      <c r="P7" s="416"/>
    </row>
    <row r="8" spans="1:16" s="124" customFormat="1" ht="41.25" customHeight="1">
      <c r="A8" s="135">
        <v>1</v>
      </c>
      <c r="B8" s="135" t="s">
        <v>752</v>
      </c>
      <c r="C8" s="135">
        <v>4</v>
      </c>
      <c r="D8" s="135" t="s">
        <v>753</v>
      </c>
      <c r="E8" s="135"/>
      <c r="F8" s="135" t="s">
        <v>754</v>
      </c>
      <c r="G8" s="135" t="s">
        <v>755</v>
      </c>
      <c r="H8" s="135">
        <v>11100</v>
      </c>
      <c r="I8" s="136"/>
      <c r="J8" s="135">
        <v>1987</v>
      </c>
      <c r="K8" s="135"/>
      <c r="L8" s="239"/>
      <c r="M8" s="137" t="s">
        <v>509</v>
      </c>
      <c r="N8" s="139" t="s">
        <v>510</v>
      </c>
      <c r="O8" s="139"/>
      <c r="P8" s="139"/>
    </row>
    <row r="9" spans="1:16" ht="41.25" customHeight="1">
      <c r="A9" s="140">
        <v>2</v>
      </c>
      <c r="B9" s="140" t="s">
        <v>752</v>
      </c>
      <c r="C9" s="140">
        <v>4</v>
      </c>
      <c r="D9" s="140">
        <v>3150850405</v>
      </c>
      <c r="E9" s="140"/>
      <c r="F9" s="140" t="s">
        <v>756</v>
      </c>
      <c r="G9" s="140" t="s">
        <v>755</v>
      </c>
      <c r="H9" s="140">
        <v>4680</v>
      </c>
      <c r="I9" s="141"/>
      <c r="J9" s="140">
        <v>1977</v>
      </c>
      <c r="K9" s="140"/>
      <c r="L9" s="240"/>
      <c r="M9" s="137" t="s">
        <v>509</v>
      </c>
      <c r="N9" s="139" t="s">
        <v>510</v>
      </c>
      <c r="O9" s="139"/>
      <c r="P9" s="139"/>
    </row>
    <row r="10" spans="1:16" ht="41.25" customHeight="1">
      <c r="A10" s="135">
        <v>3</v>
      </c>
      <c r="B10" s="140" t="s">
        <v>757</v>
      </c>
      <c r="C10" s="140" t="s">
        <v>758</v>
      </c>
      <c r="D10" s="140" t="s">
        <v>759</v>
      </c>
      <c r="E10" s="140"/>
      <c r="F10" s="140" t="s">
        <v>760</v>
      </c>
      <c r="G10" s="140" t="s">
        <v>755</v>
      </c>
      <c r="H10" s="140">
        <v>2417</v>
      </c>
      <c r="I10" s="141"/>
      <c r="J10" s="140">
        <v>2000</v>
      </c>
      <c r="K10" s="143">
        <v>109088</v>
      </c>
      <c r="L10" s="241">
        <v>9100</v>
      </c>
      <c r="M10" s="139" t="s">
        <v>501</v>
      </c>
      <c r="N10" s="139" t="s">
        <v>502</v>
      </c>
      <c r="O10" s="139" t="s">
        <v>501</v>
      </c>
      <c r="P10" s="139" t="s">
        <v>502</v>
      </c>
    </row>
    <row r="11" spans="1:16" ht="41.25" customHeight="1">
      <c r="A11" s="140">
        <v>4</v>
      </c>
      <c r="B11" s="140" t="s">
        <v>761</v>
      </c>
      <c r="C11" s="140" t="s">
        <v>762</v>
      </c>
      <c r="D11" s="140" t="s">
        <v>763</v>
      </c>
      <c r="E11" s="140"/>
      <c r="F11" s="140" t="s">
        <v>764</v>
      </c>
      <c r="G11" s="140" t="s">
        <v>755</v>
      </c>
      <c r="H11" s="140"/>
      <c r="I11" s="141"/>
      <c r="J11" s="140">
        <v>2003</v>
      </c>
      <c r="K11" s="143">
        <v>72617</v>
      </c>
      <c r="L11" s="241">
        <v>33120</v>
      </c>
      <c r="M11" s="139" t="s">
        <v>515</v>
      </c>
      <c r="N11" s="139" t="s">
        <v>516</v>
      </c>
      <c r="O11" s="139" t="s">
        <v>517</v>
      </c>
      <c r="P11" s="139" t="s">
        <v>518</v>
      </c>
    </row>
    <row r="12" spans="1:16" ht="41.25" customHeight="1">
      <c r="A12" s="135">
        <v>5</v>
      </c>
      <c r="B12" s="140" t="s">
        <v>765</v>
      </c>
      <c r="C12" s="140" t="s">
        <v>766</v>
      </c>
      <c r="D12" s="140" t="s">
        <v>767</v>
      </c>
      <c r="E12" s="140"/>
      <c r="F12" s="140" t="s">
        <v>768</v>
      </c>
      <c r="G12" s="140" t="s">
        <v>755</v>
      </c>
      <c r="H12" s="140"/>
      <c r="I12" s="141"/>
      <c r="J12" s="140">
        <v>2008</v>
      </c>
      <c r="K12" s="143">
        <v>9009</v>
      </c>
      <c r="L12" s="241">
        <v>555750</v>
      </c>
      <c r="M12" s="139" t="s">
        <v>535</v>
      </c>
      <c r="N12" s="139" t="s">
        <v>536</v>
      </c>
      <c r="O12" s="139" t="s">
        <v>535</v>
      </c>
      <c r="P12" s="139" t="s">
        <v>536</v>
      </c>
    </row>
    <row r="13" spans="1:16" ht="41.25" customHeight="1">
      <c r="A13" s="135">
        <v>6</v>
      </c>
      <c r="B13" s="140" t="s">
        <v>769</v>
      </c>
      <c r="C13" s="140">
        <v>3504</v>
      </c>
      <c r="D13" s="140" t="s">
        <v>770</v>
      </c>
      <c r="E13" s="140"/>
      <c r="F13" s="140" t="s">
        <v>771</v>
      </c>
      <c r="G13" s="140" t="s">
        <v>755</v>
      </c>
      <c r="H13" s="140">
        <v>2417</v>
      </c>
      <c r="I13" s="141"/>
      <c r="J13" s="140">
        <v>1988</v>
      </c>
      <c r="K13" s="140"/>
      <c r="L13" s="242"/>
      <c r="M13" s="139" t="s">
        <v>557</v>
      </c>
      <c r="N13" s="144" t="s">
        <v>558</v>
      </c>
      <c r="O13" s="139"/>
      <c r="P13" s="139"/>
    </row>
    <row r="14" spans="1:16" ht="41.25" customHeight="1">
      <c r="A14" s="140">
        <v>7</v>
      </c>
      <c r="B14" s="140" t="s">
        <v>772</v>
      </c>
      <c r="C14" s="140"/>
      <c r="D14" s="140">
        <v>211777</v>
      </c>
      <c r="E14" s="140"/>
      <c r="F14" s="140" t="s">
        <v>773</v>
      </c>
      <c r="G14" s="140" t="s">
        <v>755</v>
      </c>
      <c r="H14" s="140">
        <v>2120</v>
      </c>
      <c r="I14" s="141"/>
      <c r="J14" s="140">
        <v>1975</v>
      </c>
      <c r="K14" s="140"/>
      <c r="L14" s="240"/>
      <c r="M14" s="137" t="s">
        <v>509</v>
      </c>
      <c r="N14" s="138" t="s">
        <v>510</v>
      </c>
      <c r="O14" s="139"/>
      <c r="P14" s="139"/>
    </row>
    <row r="15" spans="1:16" ht="41.25" customHeight="1">
      <c r="A15" s="135">
        <v>8</v>
      </c>
      <c r="B15" s="140" t="s">
        <v>774</v>
      </c>
      <c r="C15" s="140" t="s">
        <v>775</v>
      </c>
      <c r="D15" s="140" t="s">
        <v>776</v>
      </c>
      <c r="E15" s="140"/>
      <c r="F15" s="140" t="s">
        <v>777</v>
      </c>
      <c r="G15" s="140" t="s">
        <v>755</v>
      </c>
      <c r="H15" s="140">
        <v>8840</v>
      </c>
      <c r="I15" s="141"/>
      <c r="J15" s="140">
        <v>1977</v>
      </c>
      <c r="K15" s="140"/>
      <c r="L15" s="241"/>
      <c r="M15" s="137" t="s">
        <v>509</v>
      </c>
      <c r="N15" s="138" t="s">
        <v>510</v>
      </c>
      <c r="O15" s="139"/>
      <c r="P15" s="139"/>
    </row>
    <row r="16" spans="1:16" ht="41.25" customHeight="1">
      <c r="A16" s="140">
        <v>9</v>
      </c>
      <c r="B16" s="140" t="s">
        <v>778</v>
      </c>
      <c r="C16" s="140" t="s">
        <v>779</v>
      </c>
      <c r="D16" s="140" t="s">
        <v>780</v>
      </c>
      <c r="E16" s="140"/>
      <c r="F16" s="140" t="s">
        <v>781</v>
      </c>
      <c r="G16" s="140" t="s">
        <v>755</v>
      </c>
      <c r="H16" s="140">
        <v>3000</v>
      </c>
      <c r="I16" s="141"/>
      <c r="J16" s="140">
        <v>1977</v>
      </c>
      <c r="K16" s="140"/>
      <c r="L16" s="241"/>
      <c r="M16" s="137" t="s">
        <v>509</v>
      </c>
      <c r="N16" s="138" t="s">
        <v>510</v>
      </c>
      <c r="O16" s="139"/>
      <c r="P16" s="139"/>
    </row>
    <row r="17" spans="1:16" ht="41.25" customHeight="1">
      <c r="A17" s="135">
        <v>10</v>
      </c>
      <c r="B17" s="140" t="s">
        <v>782</v>
      </c>
      <c r="C17" s="140">
        <v>266</v>
      </c>
      <c r="D17" s="140">
        <v>7420221</v>
      </c>
      <c r="E17" s="140"/>
      <c r="F17" s="140" t="s">
        <v>783</v>
      </c>
      <c r="G17" s="140" t="s">
        <v>755</v>
      </c>
      <c r="H17" s="140"/>
      <c r="I17" s="141"/>
      <c r="J17" s="140">
        <v>1987</v>
      </c>
      <c r="K17" s="143">
        <v>75512</v>
      </c>
      <c r="L17" s="241">
        <v>43605</v>
      </c>
      <c r="M17" s="139" t="s">
        <v>511</v>
      </c>
      <c r="N17" s="144" t="s">
        <v>512</v>
      </c>
      <c r="O17" s="139" t="s">
        <v>507</v>
      </c>
      <c r="P17" s="139" t="s">
        <v>508</v>
      </c>
    </row>
    <row r="18" spans="1:16" ht="41.25" customHeight="1">
      <c r="A18" s="140">
        <v>11</v>
      </c>
      <c r="B18" s="140" t="s">
        <v>784</v>
      </c>
      <c r="C18" s="140">
        <v>266</v>
      </c>
      <c r="D18" s="140">
        <v>4211888</v>
      </c>
      <c r="E18" s="140"/>
      <c r="F18" s="140" t="s">
        <v>785</v>
      </c>
      <c r="G18" s="140" t="s">
        <v>755</v>
      </c>
      <c r="H18" s="140">
        <v>4680</v>
      </c>
      <c r="I18" s="141"/>
      <c r="J18" s="140">
        <v>1974</v>
      </c>
      <c r="K18" s="140"/>
      <c r="L18" s="241"/>
      <c r="M18" s="137" t="s">
        <v>509</v>
      </c>
      <c r="N18" s="138" t="s">
        <v>510</v>
      </c>
      <c r="O18" s="139"/>
      <c r="P18" s="139"/>
    </row>
    <row r="19" spans="1:16" ht="41.25" customHeight="1">
      <c r="A19" s="135">
        <v>12</v>
      </c>
      <c r="B19" s="140" t="s">
        <v>786</v>
      </c>
      <c r="C19" s="140"/>
      <c r="D19" s="145" t="s">
        <v>787</v>
      </c>
      <c r="E19" s="140"/>
      <c r="F19" s="140" t="s">
        <v>788</v>
      </c>
      <c r="G19" s="140" t="s">
        <v>755</v>
      </c>
      <c r="H19" s="140">
        <v>4098</v>
      </c>
      <c r="I19" s="141"/>
      <c r="J19" s="140">
        <v>1982</v>
      </c>
      <c r="K19" s="140"/>
      <c r="L19" s="241"/>
      <c r="M19" s="137" t="s">
        <v>509</v>
      </c>
      <c r="N19" s="138" t="s">
        <v>510</v>
      </c>
      <c r="O19" s="139"/>
      <c r="P19" s="139"/>
    </row>
    <row r="20" spans="1:16" ht="41.25" customHeight="1">
      <c r="A20" s="140">
        <v>13</v>
      </c>
      <c r="B20" s="140" t="s">
        <v>789</v>
      </c>
      <c r="C20" s="140">
        <v>266</v>
      </c>
      <c r="D20" s="140">
        <v>4314002</v>
      </c>
      <c r="E20" s="140"/>
      <c r="F20" s="140" t="s">
        <v>790</v>
      </c>
      <c r="G20" s="140" t="s">
        <v>755</v>
      </c>
      <c r="H20" s="140"/>
      <c r="I20" s="141"/>
      <c r="J20" s="140">
        <v>1984</v>
      </c>
      <c r="K20" s="143">
        <v>5282</v>
      </c>
      <c r="L20" s="241">
        <v>16200</v>
      </c>
      <c r="M20" s="139" t="s">
        <v>545</v>
      </c>
      <c r="N20" s="144" t="s">
        <v>546</v>
      </c>
      <c r="O20" s="139" t="s">
        <v>507</v>
      </c>
      <c r="P20" s="139" t="s">
        <v>508</v>
      </c>
    </row>
    <row r="21" spans="1:16" ht="41.25" customHeight="1">
      <c r="A21" s="135">
        <v>14</v>
      </c>
      <c r="B21" s="146" t="s">
        <v>791</v>
      </c>
      <c r="C21" s="147" t="s">
        <v>792</v>
      </c>
      <c r="D21" s="147" t="s">
        <v>793</v>
      </c>
      <c r="E21" s="146"/>
      <c r="F21" s="146" t="s">
        <v>794</v>
      </c>
      <c r="G21" s="147" t="s">
        <v>755</v>
      </c>
      <c r="H21" s="147">
        <v>3000</v>
      </c>
      <c r="I21" s="148"/>
      <c r="J21" s="147">
        <v>1977</v>
      </c>
      <c r="K21" s="149"/>
      <c r="L21" s="243"/>
      <c r="M21" s="137" t="s">
        <v>509</v>
      </c>
      <c r="N21" s="138" t="s">
        <v>510</v>
      </c>
      <c r="O21" s="150"/>
      <c r="P21" s="150"/>
    </row>
    <row r="22" spans="1:16" ht="41.25" customHeight="1">
      <c r="A22" s="140">
        <v>15</v>
      </c>
      <c r="B22" s="146" t="s">
        <v>795</v>
      </c>
      <c r="C22" s="147">
        <v>5</v>
      </c>
      <c r="D22" s="151" t="s">
        <v>796</v>
      </c>
      <c r="E22" s="146"/>
      <c r="F22" s="146" t="s">
        <v>797</v>
      </c>
      <c r="G22" s="147" t="s">
        <v>755</v>
      </c>
      <c r="H22" s="147"/>
      <c r="I22" s="148"/>
      <c r="J22" s="147">
        <v>1981</v>
      </c>
      <c r="K22" s="149"/>
      <c r="L22" s="243"/>
      <c r="M22" s="137" t="s">
        <v>509</v>
      </c>
      <c r="N22" s="138" t="s">
        <v>510</v>
      </c>
      <c r="O22" s="150"/>
      <c r="P22" s="150"/>
    </row>
    <row r="23" spans="1:16" ht="41.25" customHeight="1">
      <c r="A23" s="140">
        <v>16</v>
      </c>
      <c r="B23" s="146" t="s">
        <v>1143</v>
      </c>
      <c r="C23" s="152" t="s">
        <v>798</v>
      </c>
      <c r="D23" s="147" t="s">
        <v>799</v>
      </c>
      <c r="E23" s="146"/>
      <c r="F23" s="146" t="s">
        <v>800</v>
      </c>
      <c r="G23" s="147" t="s">
        <v>801</v>
      </c>
      <c r="H23" s="147">
        <v>1600</v>
      </c>
      <c r="I23" s="146"/>
      <c r="J23" s="147">
        <v>2005</v>
      </c>
      <c r="K23" s="149">
        <v>246800</v>
      </c>
      <c r="L23" s="243">
        <v>11400</v>
      </c>
      <c r="M23" s="139" t="s">
        <v>549</v>
      </c>
      <c r="N23" s="144" t="s">
        <v>550</v>
      </c>
      <c r="O23" s="139" t="s">
        <v>551</v>
      </c>
      <c r="P23" s="139" t="s">
        <v>552</v>
      </c>
    </row>
    <row r="24" spans="1:16" ht="41.25" customHeight="1">
      <c r="A24" s="135">
        <v>17</v>
      </c>
      <c r="B24" s="153" t="s">
        <v>802</v>
      </c>
      <c r="C24" s="154" t="s">
        <v>803</v>
      </c>
      <c r="D24" s="155" t="s">
        <v>804</v>
      </c>
      <c r="E24" s="146"/>
      <c r="F24" s="146" t="s">
        <v>805</v>
      </c>
      <c r="G24" s="147" t="s">
        <v>755</v>
      </c>
      <c r="H24" s="147">
        <v>6959</v>
      </c>
      <c r="I24" s="146"/>
      <c r="J24" s="147">
        <v>1982</v>
      </c>
      <c r="K24" s="147"/>
      <c r="L24" s="244"/>
      <c r="M24" s="139" t="s">
        <v>553</v>
      </c>
      <c r="N24" s="144" t="s">
        <v>554</v>
      </c>
      <c r="O24" s="139"/>
      <c r="P24" s="139"/>
    </row>
    <row r="25" spans="1:16" ht="41.25" customHeight="1">
      <c r="A25" s="140">
        <v>18</v>
      </c>
      <c r="B25" s="156" t="s">
        <v>806</v>
      </c>
      <c r="C25" s="154" t="s">
        <v>807</v>
      </c>
      <c r="D25" s="157">
        <v>32</v>
      </c>
      <c r="E25" s="158"/>
      <c r="F25" s="154" t="s">
        <v>808</v>
      </c>
      <c r="G25" s="157" t="s">
        <v>755</v>
      </c>
      <c r="H25" s="157">
        <v>11100</v>
      </c>
      <c r="I25" s="154"/>
      <c r="J25" s="157">
        <v>1979</v>
      </c>
      <c r="K25" s="159"/>
      <c r="L25" s="245"/>
      <c r="M25" s="137" t="s">
        <v>509</v>
      </c>
      <c r="N25" s="138" t="s">
        <v>510</v>
      </c>
      <c r="O25" s="160"/>
      <c r="P25" s="160"/>
    </row>
    <row r="26" spans="1:16" ht="45" customHeight="1">
      <c r="A26" s="135">
        <v>19</v>
      </c>
      <c r="B26" s="161" t="s">
        <v>809</v>
      </c>
      <c r="C26" s="162" t="s">
        <v>810</v>
      </c>
      <c r="D26" s="163">
        <v>3150800577</v>
      </c>
      <c r="E26" s="164"/>
      <c r="F26" s="164" t="s">
        <v>811</v>
      </c>
      <c r="G26" s="163" t="s">
        <v>755</v>
      </c>
      <c r="H26" s="163">
        <v>11100</v>
      </c>
      <c r="I26" s="164"/>
      <c r="J26" s="163">
        <v>1981</v>
      </c>
      <c r="K26" s="163"/>
      <c r="L26" s="246"/>
      <c r="M26" s="137" t="s">
        <v>509</v>
      </c>
      <c r="N26" s="138" t="s">
        <v>510</v>
      </c>
      <c r="O26" s="160"/>
      <c r="P26" s="160"/>
    </row>
    <row r="27" spans="1:16" ht="45" customHeight="1">
      <c r="A27" s="140">
        <v>20</v>
      </c>
      <c r="B27" s="165" t="s">
        <v>812</v>
      </c>
      <c r="C27" s="166" t="s">
        <v>813</v>
      </c>
      <c r="D27" s="150">
        <v>8691</v>
      </c>
      <c r="E27" s="167"/>
      <c r="F27" s="167" t="s">
        <v>814</v>
      </c>
      <c r="G27" s="150" t="s">
        <v>815</v>
      </c>
      <c r="H27" s="150">
        <v>6842</v>
      </c>
      <c r="I27" s="167"/>
      <c r="J27" s="150">
        <v>1983</v>
      </c>
      <c r="K27" s="150"/>
      <c r="L27" s="247"/>
      <c r="M27" s="139" t="s">
        <v>539</v>
      </c>
      <c r="N27" s="139" t="s">
        <v>540</v>
      </c>
      <c r="O27" s="139"/>
      <c r="P27" s="139"/>
    </row>
    <row r="28" spans="1:16" ht="45" customHeight="1">
      <c r="A28" s="135">
        <v>21</v>
      </c>
      <c r="B28" s="165" t="s">
        <v>816</v>
      </c>
      <c r="C28" s="166" t="s">
        <v>817</v>
      </c>
      <c r="D28" s="150" t="s">
        <v>818</v>
      </c>
      <c r="E28" s="167"/>
      <c r="F28" s="167" t="s">
        <v>819</v>
      </c>
      <c r="G28" s="150" t="s">
        <v>815</v>
      </c>
      <c r="H28" s="150">
        <v>2496</v>
      </c>
      <c r="I28" s="167"/>
      <c r="J28" s="150">
        <v>1998</v>
      </c>
      <c r="K28" s="150"/>
      <c r="L28" s="248">
        <v>17500</v>
      </c>
      <c r="M28" s="139" t="s">
        <v>523</v>
      </c>
      <c r="N28" s="139" t="s">
        <v>524</v>
      </c>
      <c r="O28" s="168"/>
      <c r="P28" s="168"/>
    </row>
    <row r="29" spans="1:16" ht="38.25" customHeight="1">
      <c r="A29" s="140">
        <v>22</v>
      </c>
      <c r="B29" s="165" t="s">
        <v>820</v>
      </c>
      <c r="C29" s="166" t="s">
        <v>821</v>
      </c>
      <c r="D29" s="150" t="s">
        <v>822</v>
      </c>
      <c r="E29" s="167"/>
      <c r="F29" s="169" t="s">
        <v>823</v>
      </c>
      <c r="G29" s="150" t="s">
        <v>815</v>
      </c>
      <c r="H29" s="150">
        <v>12740</v>
      </c>
      <c r="I29" s="167"/>
      <c r="J29" s="150">
        <v>2013</v>
      </c>
      <c r="K29" s="150">
        <v>1200</v>
      </c>
      <c r="L29" s="248">
        <v>742250</v>
      </c>
      <c r="M29" s="144" t="s">
        <v>533</v>
      </c>
      <c r="N29" s="139" t="s">
        <v>534</v>
      </c>
      <c r="O29" s="144" t="s">
        <v>533</v>
      </c>
      <c r="P29" s="139" t="s">
        <v>534</v>
      </c>
    </row>
    <row r="30" spans="1:16" ht="38.25" customHeight="1">
      <c r="A30" s="135">
        <v>23</v>
      </c>
      <c r="B30" s="146" t="s">
        <v>824</v>
      </c>
      <c r="C30" s="170" t="s">
        <v>825</v>
      </c>
      <c r="D30" s="171" t="s">
        <v>826</v>
      </c>
      <c r="E30" s="172"/>
      <c r="F30" s="173" t="s">
        <v>827</v>
      </c>
      <c r="G30" s="171" t="s">
        <v>828</v>
      </c>
      <c r="H30" s="171">
        <v>2488</v>
      </c>
      <c r="I30" s="172"/>
      <c r="J30" s="171">
        <v>2005</v>
      </c>
      <c r="K30" s="174">
        <v>132808</v>
      </c>
      <c r="L30" s="249">
        <v>27500</v>
      </c>
      <c r="M30" s="175" t="s">
        <v>541</v>
      </c>
      <c r="N30" s="139" t="s">
        <v>542</v>
      </c>
      <c r="O30" s="175" t="s">
        <v>541</v>
      </c>
      <c r="P30" s="139" t="s">
        <v>542</v>
      </c>
    </row>
    <row r="31" spans="1:16" s="176" customFormat="1" ht="26.25" customHeight="1">
      <c r="A31" s="417" t="s">
        <v>594</v>
      </c>
      <c r="B31" s="408"/>
      <c r="C31" s="408"/>
      <c r="D31" s="408"/>
      <c r="E31" s="413"/>
      <c r="F31" s="413"/>
      <c r="G31" s="413"/>
      <c r="H31" s="413"/>
      <c r="I31" s="413"/>
      <c r="J31" s="413"/>
      <c r="K31" s="413"/>
      <c r="L31" s="413"/>
      <c r="M31" s="408"/>
      <c r="N31" s="408"/>
      <c r="O31" s="408"/>
      <c r="P31" s="418"/>
    </row>
    <row r="32" spans="1:16" s="334" customFormat="1" ht="41.25" customHeight="1">
      <c r="A32" s="331">
        <v>1</v>
      </c>
      <c r="B32" s="332" t="s">
        <v>971</v>
      </c>
      <c r="C32" s="332" t="s">
        <v>972</v>
      </c>
      <c r="D32" s="332" t="s">
        <v>973</v>
      </c>
      <c r="E32" s="332" t="s">
        <v>974</v>
      </c>
      <c r="F32" s="332" t="s">
        <v>975</v>
      </c>
      <c r="G32" s="332" t="s">
        <v>1144</v>
      </c>
      <c r="H32" s="332">
        <v>2500</v>
      </c>
      <c r="I32" s="332" t="s">
        <v>976</v>
      </c>
      <c r="J32" s="332">
        <v>2007</v>
      </c>
      <c r="K32" s="332">
        <v>257282</v>
      </c>
      <c r="L32" s="333">
        <v>90000</v>
      </c>
      <c r="M32" s="332" t="s">
        <v>503</v>
      </c>
      <c r="N32" s="332" t="s">
        <v>504</v>
      </c>
      <c r="O32" s="332" t="s">
        <v>503</v>
      </c>
      <c r="P32" s="332" t="s">
        <v>504</v>
      </c>
    </row>
    <row r="33" spans="1:16" s="334" customFormat="1" ht="41.25" customHeight="1">
      <c r="A33" s="332">
        <v>2</v>
      </c>
      <c r="B33" s="332" t="s">
        <v>977</v>
      </c>
      <c r="C33" s="332" t="s">
        <v>978</v>
      </c>
      <c r="D33" s="332" t="s">
        <v>979</v>
      </c>
      <c r="E33" s="332" t="s">
        <v>980</v>
      </c>
      <c r="F33" s="332" t="s">
        <v>981</v>
      </c>
      <c r="G33" s="332" t="s">
        <v>801</v>
      </c>
      <c r="H33" s="332">
        <v>1896</v>
      </c>
      <c r="I33" s="332" t="s">
        <v>982</v>
      </c>
      <c r="J33" s="332">
        <v>2008</v>
      </c>
      <c r="K33" s="332">
        <v>132253</v>
      </c>
      <c r="L33" s="333">
        <v>73400</v>
      </c>
      <c r="M33" s="332" t="s">
        <v>521</v>
      </c>
      <c r="N33" s="332" t="s">
        <v>522</v>
      </c>
      <c r="O33" s="332" t="s">
        <v>521</v>
      </c>
      <c r="P33" s="332" t="s">
        <v>522</v>
      </c>
    </row>
    <row r="34" spans="1:16" ht="39" customHeight="1">
      <c r="A34" s="139">
        <v>3</v>
      </c>
      <c r="B34" s="139" t="s">
        <v>987</v>
      </c>
      <c r="C34" s="139" t="s">
        <v>988</v>
      </c>
      <c r="D34" s="139" t="s">
        <v>989</v>
      </c>
      <c r="E34" s="178" t="s">
        <v>1142</v>
      </c>
      <c r="F34" s="139" t="s">
        <v>990</v>
      </c>
      <c r="G34" s="139" t="s">
        <v>801</v>
      </c>
      <c r="H34" s="139">
        <v>2987</v>
      </c>
      <c r="I34" s="139" t="s">
        <v>991</v>
      </c>
      <c r="J34" s="139">
        <v>2013</v>
      </c>
      <c r="K34" s="139">
        <v>9813</v>
      </c>
      <c r="L34" s="250">
        <v>212445</v>
      </c>
      <c r="M34" s="139" t="s">
        <v>1094</v>
      </c>
      <c r="N34" s="139" t="s">
        <v>1095</v>
      </c>
      <c r="O34" s="139" t="s">
        <v>1094</v>
      </c>
      <c r="P34" s="139" t="s">
        <v>1095</v>
      </c>
    </row>
    <row r="35" spans="1:16" s="176" customFormat="1" ht="27.75" customHeight="1">
      <c r="A35" s="413" t="s">
        <v>1018</v>
      </c>
      <c r="B35" s="413"/>
      <c r="C35" s="413"/>
      <c r="D35" s="413"/>
      <c r="E35" s="413"/>
      <c r="F35" s="413"/>
      <c r="G35" s="413"/>
      <c r="H35" s="413"/>
      <c r="I35" s="413"/>
      <c r="J35" s="413"/>
      <c r="K35" s="413"/>
      <c r="L35" s="413"/>
      <c r="M35" s="413"/>
      <c r="N35" s="413"/>
      <c r="O35" s="413"/>
      <c r="P35" s="413"/>
    </row>
    <row r="36" spans="1:16" s="177" customFormat="1" ht="41.25" customHeight="1">
      <c r="A36" s="140">
        <v>1</v>
      </c>
      <c r="B36" s="140" t="s">
        <v>1019</v>
      </c>
      <c r="C36" s="140" t="s">
        <v>1020</v>
      </c>
      <c r="D36" s="140" t="s">
        <v>1021</v>
      </c>
      <c r="E36" s="140">
        <v>909</v>
      </c>
      <c r="F36" s="140" t="s">
        <v>1022</v>
      </c>
      <c r="G36" s="140" t="s">
        <v>1023</v>
      </c>
      <c r="H36" s="140">
        <v>1896</v>
      </c>
      <c r="I36" s="179" t="s">
        <v>1024</v>
      </c>
      <c r="J36" s="140">
        <v>2002</v>
      </c>
      <c r="K36" s="140">
        <v>232660</v>
      </c>
      <c r="L36" s="241">
        <v>23585</v>
      </c>
      <c r="M36" s="179" t="s">
        <v>529</v>
      </c>
      <c r="N36" s="179" t="s">
        <v>530</v>
      </c>
      <c r="O36" s="179" t="s">
        <v>529</v>
      </c>
      <c r="P36" s="179" t="s">
        <v>530</v>
      </c>
    </row>
    <row r="37" spans="1:16" s="177" customFormat="1" ht="41.25" customHeight="1">
      <c r="A37" s="140">
        <v>2</v>
      </c>
      <c r="B37" s="140" t="s">
        <v>1025</v>
      </c>
      <c r="C37" s="140" t="s">
        <v>1026</v>
      </c>
      <c r="D37" s="140" t="s">
        <v>1027</v>
      </c>
      <c r="E37" s="140" t="s">
        <v>1028</v>
      </c>
      <c r="F37" s="140" t="s">
        <v>1029</v>
      </c>
      <c r="G37" s="140" t="s">
        <v>1030</v>
      </c>
      <c r="H37" s="140" t="s">
        <v>1028</v>
      </c>
      <c r="I37" s="140">
        <v>420</v>
      </c>
      <c r="J37" s="140">
        <v>2003</v>
      </c>
      <c r="K37" s="140"/>
      <c r="L37" s="240"/>
      <c r="M37" s="179" t="s">
        <v>513</v>
      </c>
      <c r="N37" s="179" t="s">
        <v>514</v>
      </c>
      <c r="O37" s="140"/>
      <c r="P37" s="141"/>
    </row>
    <row r="38" spans="1:16" s="176" customFormat="1" ht="23.25" customHeight="1">
      <c r="A38" s="417" t="s">
        <v>597</v>
      </c>
      <c r="B38" s="417"/>
      <c r="C38" s="417"/>
      <c r="D38" s="417"/>
      <c r="E38" s="417"/>
      <c r="F38" s="417"/>
      <c r="G38" s="417"/>
      <c r="H38" s="417"/>
      <c r="I38" s="417"/>
      <c r="J38" s="417"/>
      <c r="K38" s="417"/>
      <c r="L38" s="417"/>
      <c r="M38" s="417"/>
      <c r="N38" s="417"/>
      <c r="O38" s="417"/>
      <c r="P38" s="417"/>
    </row>
    <row r="39" spans="1:16" ht="41.25" customHeight="1">
      <c r="A39" s="135">
        <v>1</v>
      </c>
      <c r="B39" s="135" t="s">
        <v>1019</v>
      </c>
      <c r="C39" s="135" t="s">
        <v>56</v>
      </c>
      <c r="D39" s="135" t="s">
        <v>57</v>
      </c>
      <c r="E39" s="135"/>
      <c r="F39" s="135" t="s">
        <v>58</v>
      </c>
      <c r="G39" s="135" t="s">
        <v>59</v>
      </c>
      <c r="H39" s="135">
        <v>1968</v>
      </c>
      <c r="I39" s="135" t="s">
        <v>60</v>
      </c>
      <c r="J39" s="135">
        <v>1991</v>
      </c>
      <c r="K39" s="135">
        <v>283840</v>
      </c>
      <c r="L39" s="251"/>
      <c r="M39" s="180" t="s">
        <v>543</v>
      </c>
      <c r="N39" s="180" t="s">
        <v>544</v>
      </c>
      <c r="O39" s="181"/>
      <c r="P39" s="181"/>
    </row>
    <row r="40" spans="1:16" s="176" customFormat="1" ht="21.75" customHeight="1">
      <c r="A40" s="408" t="s">
        <v>95</v>
      </c>
      <c r="B40" s="408"/>
      <c r="C40" s="408"/>
      <c r="D40" s="408"/>
      <c r="E40" s="408"/>
      <c r="F40" s="408"/>
      <c r="G40" s="408"/>
      <c r="H40" s="408"/>
      <c r="I40" s="408"/>
      <c r="J40" s="408"/>
      <c r="K40" s="408"/>
      <c r="L40" s="408"/>
      <c r="M40" s="408"/>
      <c r="N40" s="408"/>
      <c r="O40" s="408"/>
      <c r="P40" s="408"/>
    </row>
    <row r="41" spans="1:16" ht="41.25" customHeight="1">
      <c r="A41" s="140" t="s">
        <v>585</v>
      </c>
      <c r="B41" s="140" t="s">
        <v>96</v>
      </c>
      <c r="C41" s="140">
        <v>270</v>
      </c>
      <c r="D41" s="140" t="s">
        <v>97</v>
      </c>
      <c r="E41" s="140"/>
      <c r="F41" s="140" t="s">
        <v>98</v>
      </c>
      <c r="G41" s="140" t="s">
        <v>99</v>
      </c>
      <c r="H41" s="140">
        <v>1560</v>
      </c>
      <c r="I41" s="140" t="s">
        <v>100</v>
      </c>
      <c r="J41" s="140">
        <v>2007</v>
      </c>
      <c r="K41" s="143">
        <v>118310</v>
      </c>
      <c r="L41" s="252">
        <v>35380</v>
      </c>
      <c r="M41" s="140" t="s">
        <v>527</v>
      </c>
      <c r="N41" s="140" t="s">
        <v>528</v>
      </c>
      <c r="O41" s="140" t="s">
        <v>527</v>
      </c>
      <c r="P41" s="140" t="s">
        <v>528</v>
      </c>
    </row>
    <row r="42" spans="1:16" ht="41.25" customHeight="1">
      <c r="A42" s="140" t="s">
        <v>586</v>
      </c>
      <c r="B42" s="140" t="s">
        <v>101</v>
      </c>
      <c r="C42" s="140">
        <v>223</v>
      </c>
      <c r="D42" s="140" t="s">
        <v>102</v>
      </c>
      <c r="E42" s="140"/>
      <c r="F42" s="140" t="s">
        <v>103</v>
      </c>
      <c r="G42" s="140" t="s">
        <v>99</v>
      </c>
      <c r="H42" s="140">
        <v>1368</v>
      </c>
      <c r="I42" s="140" t="s">
        <v>104</v>
      </c>
      <c r="J42" s="140">
        <v>2007</v>
      </c>
      <c r="K42" s="143">
        <v>117630</v>
      </c>
      <c r="L42" s="252">
        <v>19550</v>
      </c>
      <c r="M42" s="140" t="s">
        <v>537</v>
      </c>
      <c r="N42" s="140" t="s">
        <v>538</v>
      </c>
      <c r="O42" s="140" t="s">
        <v>537</v>
      </c>
      <c r="P42" s="140" t="s">
        <v>538</v>
      </c>
    </row>
    <row r="43" spans="1:16" ht="41.25" customHeight="1">
      <c r="A43" s="140">
        <v>3</v>
      </c>
      <c r="B43" s="140" t="s">
        <v>105</v>
      </c>
      <c r="C43" s="140" t="s">
        <v>106</v>
      </c>
      <c r="D43" s="140" t="s">
        <v>107</v>
      </c>
      <c r="E43" s="140"/>
      <c r="F43" s="140" t="s">
        <v>108</v>
      </c>
      <c r="G43" s="140" t="s">
        <v>109</v>
      </c>
      <c r="H43" s="182"/>
      <c r="I43" s="140" t="s">
        <v>110</v>
      </c>
      <c r="J43" s="140">
        <v>2007</v>
      </c>
      <c r="K43" s="140"/>
      <c r="L43" s="183"/>
      <c r="M43" s="140" t="s">
        <v>525</v>
      </c>
      <c r="N43" s="140" t="s">
        <v>526</v>
      </c>
      <c r="O43" s="184"/>
      <c r="P43" s="184"/>
    </row>
    <row r="44" spans="1:16" ht="41.25" customHeight="1">
      <c r="A44" s="140">
        <v>4</v>
      </c>
      <c r="B44" s="140" t="s">
        <v>111</v>
      </c>
      <c r="C44" s="140" t="s">
        <v>112</v>
      </c>
      <c r="D44" s="140" t="s">
        <v>113</v>
      </c>
      <c r="E44" s="140"/>
      <c r="F44" s="140" t="s">
        <v>114</v>
      </c>
      <c r="G44" s="140" t="s">
        <v>109</v>
      </c>
      <c r="H44" s="182"/>
      <c r="I44" s="140" t="s">
        <v>115</v>
      </c>
      <c r="J44" s="140">
        <v>2004</v>
      </c>
      <c r="K44" s="140"/>
      <c r="L44" s="185"/>
      <c r="M44" s="140" t="s">
        <v>531</v>
      </c>
      <c r="N44" s="140" t="s">
        <v>532</v>
      </c>
      <c r="O44" s="184"/>
      <c r="P44" s="184"/>
    </row>
    <row r="45" spans="1:16" ht="41.25" customHeight="1">
      <c r="A45" s="140">
        <v>5</v>
      </c>
      <c r="B45" s="140" t="s">
        <v>101</v>
      </c>
      <c r="C45" s="140"/>
      <c r="D45" s="140" t="s">
        <v>116</v>
      </c>
      <c r="E45" s="140"/>
      <c r="F45" s="140" t="s">
        <v>117</v>
      </c>
      <c r="G45" s="140" t="s">
        <v>99</v>
      </c>
      <c r="H45" s="140">
        <v>1248</v>
      </c>
      <c r="I45" s="140"/>
      <c r="J45" s="140">
        <v>2002</v>
      </c>
      <c r="K45" s="143">
        <v>121335</v>
      </c>
      <c r="L45" s="241">
        <v>7600</v>
      </c>
      <c r="M45" s="140" t="s">
        <v>519</v>
      </c>
      <c r="N45" s="140" t="s">
        <v>520</v>
      </c>
      <c r="O45" s="140" t="s">
        <v>519</v>
      </c>
      <c r="P45" s="140" t="s">
        <v>520</v>
      </c>
    </row>
    <row r="46" spans="1:16" ht="41.25" customHeight="1">
      <c r="A46" s="186">
        <v>6</v>
      </c>
      <c r="B46" s="186" t="s">
        <v>118</v>
      </c>
      <c r="C46" s="187" t="s">
        <v>119</v>
      </c>
      <c r="D46" s="186" t="s">
        <v>120</v>
      </c>
      <c r="E46" s="186"/>
      <c r="F46" s="186" t="s">
        <v>121</v>
      </c>
      <c r="G46" s="330" t="s">
        <v>122</v>
      </c>
      <c r="H46" s="188">
        <v>5775</v>
      </c>
      <c r="I46" s="188"/>
      <c r="J46" s="186">
        <v>1989</v>
      </c>
      <c r="K46" s="188"/>
      <c r="L46" s="253"/>
      <c r="M46" s="187" t="s">
        <v>505</v>
      </c>
      <c r="N46" s="187" t="s">
        <v>506</v>
      </c>
      <c r="O46" s="186"/>
      <c r="P46" s="186"/>
    </row>
    <row r="47" spans="1:16" ht="41.25" customHeight="1">
      <c r="A47" s="186">
        <v>7</v>
      </c>
      <c r="B47" s="187" t="s">
        <v>123</v>
      </c>
      <c r="C47" s="187" t="s">
        <v>124</v>
      </c>
      <c r="D47" s="186">
        <v>110191</v>
      </c>
      <c r="E47" s="186"/>
      <c r="F47" s="186" t="s">
        <v>125</v>
      </c>
      <c r="G47" s="330" t="s">
        <v>126</v>
      </c>
      <c r="H47" s="188"/>
      <c r="I47" s="188"/>
      <c r="J47" s="186">
        <v>2012</v>
      </c>
      <c r="K47" s="188"/>
      <c r="L47" s="253"/>
      <c r="M47" s="187" t="s">
        <v>555</v>
      </c>
      <c r="N47" s="187" t="s">
        <v>556</v>
      </c>
      <c r="O47" s="186"/>
      <c r="P47" s="186"/>
    </row>
    <row r="48" spans="1:16" ht="50.25" customHeight="1">
      <c r="A48" s="190">
        <v>8</v>
      </c>
      <c r="B48" s="191" t="s">
        <v>127</v>
      </c>
      <c r="C48" s="191"/>
      <c r="D48" s="190" t="s">
        <v>128</v>
      </c>
      <c r="E48" s="190"/>
      <c r="F48" s="190"/>
      <c r="G48" s="191" t="s">
        <v>129</v>
      </c>
      <c r="H48" s="192"/>
      <c r="I48" s="192"/>
      <c r="J48" s="190">
        <v>2014</v>
      </c>
      <c r="K48" s="192"/>
      <c r="L48" s="254"/>
      <c r="M48" s="191" t="s">
        <v>1106</v>
      </c>
      <c r="N48" s="191" t="s">
        <v>1107</v>
      </c>
      <c r="O48" s="190"/>
      <c r="P48" s="190"/>
    </row>
    <row r="49" spans="1:16" s="176" customFormat="1" ht="24" customHeight="1">
      <c r="A49" s="414" t="s">
        <v>599</v>
      </c>
      <c r="B49" s="414"/>
      <c r="C49" s="414"/>
      <c r="D49" s="414"/>
      <c r="E49" s="414"/>
      <c r="F49" s="414"/>
      <c r="G49" s="414"/>
      <c r="H49" s="414"/>
      <c r="I49" s="414"/>
      <c r="J49" s="414"/>
      <c r="K49" s="414"/>
      <c r="L49" s="414"/>
      <c r="M49" s="414"/>
      <c r="N49" s="414"/>
      <c r="O49" s="414"/>
      <c r="P49" s="414"/>
    </row>
    <row r="50" spans="1:16" ht="52.5" customHeight="1">
      <c r="A50" s="139">
        <v>1</v>
      </c>
      <c r="B50" s="139" t="s">
        <v>178</v>
      </c>
      <c r="C50" s="139" t="s">
        <v>112</v>
      </c>
      <c r="D50" s="139" t="s">
        <v>179</v>
      </c>
      <c r="E50" s="139"/>
      <c r="F50" s="139" t="s">
        <v>180</v>
      </c>
      <c r="G50" s="139" t="s">
        <v>181</v>
      </c>
      <c r="H50" s="193"/>
      <c r="I50" s="139" t="s">
        <v>182</v>
      </c>
      <c r="J50" s="139" t="s">
        <v>183</v>
      </c>
      <c r="K50" s="139"/>
      <c r="L50" s="255"/>
      <c r="M50" s="139" t="s">
        <v>547</v>
      </c>
      <c r="N50" s="139" t="s">
        <v>548</v>
      </c>
      <c r="O50" s="194"/>
      <c r="P50" s="194"/>
    </row>
  </sheetData>
  <sheetProtection/>
  <mergeCells count="23">
    <mergeCell ref="A3:P3"/>
    <mergeCell ref="A4:A6"/>
    <mergeCell ref="B4:B6"/>
    <mergeCell ref="O4:P5"/>
    <mergeCell ref="G4:G6"/>
    <mergeCell ref="H4:H6"/>
    <mergeCell ref="F4:F6"/>
    <mergeCell ref="A35:P35"/>
    <mergeCell ref="M4:N5"/>
    <mergeCell ref="A49:P49"/>
    <mergeCell ref="A7:P7"/>
    <mergeCell ref="A31:P31"/>
    <mergeCell ref="A38:P38"/>
    <mergeCell ref="O1:P1"/>
    <mergeCell ref="O2:P2"/>
    <mergeCell ref="L4:L6"/>
    <mergeCell ref="A40:P40"/>
    <mergeCell ref="E4:E6"/>
    <mergeCell ref="I4:I6"/>
    <mergeCell ref="J4:J6"/>
    <mergeCell ref="K4:K6"/>
    <mergeCell ref="C4:C6"/>
    <mergeCell ref="D4:D6"/>
  </mergeCells>
  <printOptions/>
  <pageMargins left="0.7" right="0.7" top="0.75" bottom="0.75" header="0.3" footer="0.3"/>
  <pageSetup fitToHeight="0" fitToWidth="1" horizontalDpi="600" verticalDpi="600" orientation="landscape" paperSize="9" scale="52"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1:F28"/>
  <sheetViews>
    <sheetView view="pageBreakPreview" zoomScale="60" workbookViewId="0" topLeftCell="A1">
      <selection activeCell="E1" sqref="E1:E2"/>
    </sheetView>
  </sheetViews>
  <sheetFormatPr defaultColWidth="9.140625" defaultRowHeight="12.75"/>
  <cols>
    <col min="2" max="2" width="12.8515625" style="0" customWidth="1"/>
    <col min="3" max="4" width="18.00390625" style="0" customWidth="1"/>
    <col min="5" max="5" width="50.140625" style="0" customWidth="1"/>
    <col min="6" max="6" width="25.8515625" style="0" customWidth="1"/>
  </cols>
  <sheetData>
    <row r="1" ht="18.75">
      <c r="E1" s="362" t="s">
        <v>1108</v>
      </c>
    </row>
    <row r="2" ht="18.75">
      <c r="E2" s="362" t="s">
        <v>1109</v>
      </c>
    </row>
    <row r="5" spans="2:5" ht="30" customHeight="1">
      <c r="B5" s="420" t="s">
        <v>1097</v>
      </c>
      <c r="C5" s="420"/>
      <c r="D5" s="420"/>
      <c r="E5" s="420"/>
    </row>
    <row r="6" spans="2:5" ht="43.5" customHeight="1">
      <c r="B6" s="218" t="s">
        <v>1098</v>
      </c>
      <c r="C6" s="220" t="s">
        <v>1099</v>
      </c>
      <c r="D6" s="219" t="s">
        <v>1100</v>
      </c>
      <c r="E6" s="218" t="s">
        <v>1101</v>
      </c>
    </row>
    <row r="7" spans="2:5" ht="27.75" customHeight="1">
      <c r="B7" s="421">
        <v>2012</v>
      </c>
      <c r="C7" s="221" t="s">
        <v>1103</v>
      </c>
      <c r="D7" s="222">
        <f>12000+6672</f>
        <v>18672</v>
      </c>
      <c r="E7" s="223" t="s">
        <v>1110</v>
      </c>
    </row>
    <row r="8" spans="2:5" ht="27.75" customHeight="1">
      <c r="B8" s="421"/>
      <c r="C8" s="221">
        <v>8</v>
      </c>
      <c r="D8" s="222">
        <v>24334.08</v>
      </c>
      <c r="E8" s="223" t="s">
        <v>1111</v>
      </c>
    </row>
    <row r="9" spans="2:5" ht="90.75" customHeight="1">
      <c r="B9" s="421"/>
      <c r="C9" s="221">
        <v>5</v>
      </c>
      <c r="D9" s="222">
        <v>10775.73</v>
      </c>
      <c r="E9" s="223" t="s">
        <v>1112</v>
      </c>
    </row>
    <row r="10" spans="2:6" ht="27.75" customHeight="1">
      <c r="B10" s="421">
        <v>2013</v>
      </c>
      <c r="C10" s="221" t="s">
        <v>1102</v>
      </c>
      <c r="D10" s="224">
        <v>30017</v>
      </c>
      <c r="E10" s="225" t="s">
        <v>1113</v>
      </c>
      <c r="F10" s="229"/>
    </row>
    <row r="11" spans="2:6" ht="57.75" customHeight="1">
      <c r="B11" s="421"/>
      <c r="C11" s="221" t="s">
        <v>1103</v>
      </c>
      <c r="D11" s="224">
        <v>8246.97</v>
      </c>
      <c r="E11" s="225" t="s">
        <v>1114</v>
      </c>
      <c r="F11" s="229"/>
    </row>
    <row r="12" spans="2:6" ht="40.5" customHeight="1">
      <c r="B12" s="421"/>
      <c r="C12" s="221" t="s">
        <v>1102</v>
      </c>
      <c r="D12" s="224">
        <v>2779</v>
      </c>
      <c r="E12" s="225" t="s">
        <v>1115</v>
      </c>
      <c r="F12" s="229"/>
    </row>
    <row r="13" spans="2:6" ht="27.75" customHeight="1">
      <c r="B13" s="421"/>
      <c r="C13" s="221" t="s">
        <v>1102</v>
      </c>
      <c r="D13" s="224">
        <v>521.47</v>
      </c>
      <c r="E13" s="225" t="s">
        <v>1116</v>
      </c>
      <c r="F13" s="229"/>
    </row>
    <row r="14" spans="2:6" ht="48.75" customHeight="1">
      <c r="B14" s="421"/>
      <c r="C14" s="221" t="s">
        <v>1102</v>
      </c>
      <c r="D14" s="224">
        <v>896.4</v>
      </c>
      <c r="E14" s="225" t="s">
        <v>1117</v>
      </c>
      <c r="F14" s="229"/>
    </row>
    <row r="15" spans="2:6" ht="27.75" customHeight="1">
      <c r="B15" s="421"/>
      <c r="C15" s="221" t="s">
        <v>1102</v>
      </c>
      <c r="D15" s="257">
        <v>778.32</v>
      </c>
      <c r="E15" s="329" t="s">
        <v>1141</v>
      </c>
      <c r="F15" s="229"/>
    </row>
    <row r="16" spans="2:6" ht="27.75" customHeight="1">
      <c r="B16" s="421"/>
      <c r="C16" s="221" t="s">
        <v>1102</v>
      </c>
      <c r="D16" s="224">
        <v>979</v>
      </c>
      <c r="E16" s="225" t="s">
        <v>1118</v>
      </c>
      <c r="F16" s="230"/>
    </row>
    <row r="17" spans="2:6" ht="27.75" customHeight="1">
      <c r="B17" s="421"/>
      <c r="C17" s="221" t="s">
        <v>1104</v>
      </c>
      <c r="D17" s="224">
        <f>900+300</f>
        <v>1200</v>
      </c>
      <c r="E17" s="225" t="s">
        <v>1119</v>
      </c>
      <c r="F17" s="231"/>
    </row>
    <row r="18" spans="2:6" ht="27.75" customHeight="1">
      <c r="B18" s="421">
        <v>2014</v>
      </c>
      <c r="C18" s="221">
        <v>9</v>
      </c>
      <c r="D18" s="224">
        <v>23165.6</v>
      </c>
      <c r="E18" s="227" t="s">
        <v>1120</v>
      </c>
      <c r="F18" s="232"/>
    </row>
    <row r="19" spans="2:6" ht="40.5" customHeight="1">
      <c r="B19" s="421"/>
      <c r="C19" s="226">
        <v>1</v>
      </c>
      <c r="D19" s="224">
        <v>391</v>
      </c>
      <c r="E19" s="225" t="s">
        <v>1121</v>
      </c>
      <c r="F19" s="230"/>
    </row>
    <row r="20" spans="2:6" ht="27.75" customHeight="1">
      <c r="B20" s="421"/>
      <c r="C20" s="226">
        <v>1</v>
      </c>
      <c r="D20" s="224">
        <v>11000</v>
      </c>
      <c r="E20" s="225" t="s">
        <v>1122</v>
      </c>
      <c r="F20" s="230"/>
    </row>
    <row r="21" spans="2:6" ht="27.75" customHeight="1">
      <c r="B21" s="421"/>
      <c r="C21" s="226">
        <v>1</v>
      </c>
      <c r="D21" s="224">
        <v>300</v>
      </c>
      <c r="E21" s="225" t="s">
        <v>1123</v>
      </c>
      <c r="F21" s="229"/>
    </row>
    <row r="22" spans="2:6" ht="27.75" customHeight="1">
      <c r="B22" s="421"/>
      <c r="C22" s="226">
        <v>1</v>
      </c>
      <c r="D22" s="224">
        <v>981.27</v>
      </c>
      <c r="E22" s="225" t="s">
        <v>1124</v>
      </c>
      <c r="F22" s="229"/>
    </row>
    <row r="23" spans="2:6" ht="45" customHeight="1">
      <c r="B23" s="421"/>
      <c r="C23" s="226">
        <v>1</v>
      </c>
      <c r="D23" s="224">
        <v>1642.17</v>
      </c>
      <c r="E23" s="225" t="s">
        <v>1125</v>
      </c>
      <c r="F23" s="229"/>
    </row>
    <row r="24" spans="2:6" ht="27.75" customHeight="1">
      <c r="B24" s="421"/>
      <c r="C24" s="226">
        <v>1</v>
      </c>
      <c r="D24" s="224">
        <v>799</v>
      </c>
      <c r="E24" s="225" t="s">
        <v>1126</v>
      </c>
      <c r="F24" s="229"/>
    </row>
    <row r="25" spans="2:6" ht="27.75" customHeight="1">
      <c r="B25" s="421"/>
      <c r="C25" s="226">
        <v>1</v>
      </c>
      <c r="D25" s="224">
        <v>560</v>
      </c>
      <c r="E25" s="225" t="s">
        <v>1127</v>
      </c>
      <c r="F25" s="228"/>
    </row>
    <row r="26" spans="2:5" ht="27.75" customHeight="1">
      <c r="B26" s="5">
        <v>2015</v>
      </c>
      <c r="C26" s="226">
        <v>1</v>
      </c>
      <c r="D26" s="224">
        <v>2200</v>
      </c>
      <c r="E26" s="225" t="s">
        <v>1128</v>
      </c>
    </row>
    <row r="28" spans="3:4" ht="24.75" customHeight="1">
      <c r="C28" s="258" t="s">
        <v>587</v>
      </c>
      <c r="D28" s="259">
        <f>SUM(D7:D27)</f>
        <v>140239.01</v>
      </c>
    </row>
    <row r="29" ht="24.75" customHeight="1"/>
  </sheetData>
  <sheetProtection/>
  <mergeCells count="4">
    <mergeCell ref="B5:E5"/>
    <mergeCell ref="B7:B9"/>
    <mergeCell ref="B10:B17"/>
    <mergeCell ref="B18:B25"/>
  </mergeCells>
  <printOptions/>
  <pageMargins left="0.7" right="0.7" top="0.75" bottom="0.75" header="0.3" footer="0.3"/>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view="pageBreakPreview" zoomScale="89" zoomScaleNormal="87" zoomScaleSheetLayoutView="89" zoomScalePageLayoutView="0" workbookViewId="0" topLeftCell="B1">
      <selection activeCell="C1" sqref="C1:E2"/>
    </sheetView>
  </sheetViews>
  <sheetFormatPr defaultColWidth="9.140625" defaultRowHeight="12.75"/>
  <cols>
    <col min="1" max="1" width="8.140625" style="59" customWidth="1"/>
    <col min="2" max="2" width="29.8515625" style="102" customWidth="1"/>
    <col min="3" max="5" width="31.421875" style="59" customWidth="1"/>
    <col min="6" max="6" width="28.421875" style="59" customWidth="1"/>
    <col min="7" max="7" width="43.7109375" style="59" customWidth="1"/>
    <col min="8" max="16384" width="9.140625" style="59" customWidth="1"/>
  </cols>
  <sheetData>
    <row r="1" spans="3:5" ht="38.25" customHeight="1">
      <c r="C1" s="430" t="s">
        <v>1147</v>
      </c>
      <c r="D1" s="430"/>
      <c r="E1" s="430"/>
    </row>
    <row r="2" spans="3:5" ht="31.5" customHeight="1">
      <c r="C2" s="430"/>
      <c r="D2" s="430"/>
      <c r="E2" s="430"/>
    </row>
    <row r="4" spans="1:5" ht="39.75" customHeight="1">
      <c r="A4" s="205" t="s">
        <v>582</v>
      </c>
      <c r="B4" s="336" t="s">
        <v>592</v>
      </c>
      <c r="C4" s="206" t="s">
        <v>588</v>
      </c>
      <c r="D4" s="207" t="s">
        <v>580</v>
      </c>
      <c r="E4" s="207" t="s">
        <v>589</v>
      </c>
    </row>
    <row r="5" spans="1:5" s="91" customFormat="1" ht="39" customHeight="1">
      <c r="A5" s="431">
        <v>1</v>
      </c>
      <c r="B5" s="195" t="s">
        <v>593</v>
      </c>
      <c r="C5" s="316">
        <v>1064943.22</v>
      </c>
      <c r="D5" s="317"/>
      <c r="E5" s="317"/>
    </row>
    <row r="6" spans="1:5" s="91" customFormat="1" ht="39" customHeight="1">
      <c r="A6" s="432"/>
      <c r="B6" s="195" t="s">
        <v>593</v>
      </c>
      <c r="C6" s="318" t="s">
        <v>932</v>
      </c>
      <c r="D6" s="317"/>
      <c r="E6" s="317"/>
    </row>
    <row r="7" spans="1:5" ht="39" customHeight="1">
      <c r="A7" s="70">
        <v>2</v>
      </c>
      <c r="B7" s="196" t="s">
        <v>594</v>
      </c>
      <c r="C7" s="96">
        <v>332067.03</v>
      </c>
      <c r="D7" s="319"/>
      <c r="E7" s="319">
        <v>10000</v>
      </c>
    </row>
    <row r="8" spans="1:5" s="91" customFormat="1" ht="39" customHeight="1">
      <c r="A8" s="79">
        <v>3</v>
      </c>
      <c r="B8" s="196" t="s">
        <v>595</v>
      </c>
      <c r="C8" s="316">
        <f>78609.55+5910.29-7834.43+21211-330-820+830.25+269+1600+2990+4893.47+378.84-15-45+440</f>
        <v>108087.97</v>
      </c>
      <c r="D8" s="317"/>
      <c r="E8" s="317"/>
    </row>
    <row r="9" spans="1:5" s="91" customFormat="1" ht="39" customHeight="1">
      <c r="A9" s="197">
        <v>4</v>
      </c>
      <c r="B9" s="198" t="s">
        <v>596</v>
      </c>
      <c r="C9" s="320">
        <v>229834.58</v>
      </c>
      <c r="D9" s="321"/>
      <c r="E9" s="321"/>
    </row>
    <row r="10" spans="1:5" s="91" customFormat="1" ht="39" customHeight="1">
      <c r="A10" s="197">
        <v>5</v>
      </c>
      <c r="B10" s="198" t="s">
        <v>597</v>
      </c>
      <c r="C10" s="320" t="s">
        <v>1096</v>
      </c>
      <c r="D10" s="321"/>
      <c r="E10" s="321"/>
    </row>
    <row r="11" spans="1:5" s="91" customFormat="1" ht="39" customHeight="1">
      <c r="A11" s="197">
        <v>6</v>
      </c>
      <c r="B11" s="198" t="s">
        <v>598</v>
      </c>
      <c r="C11" s="322">
        <f>132688.3+8508.95</f>
        <v>141197.25</v>
      </c>
      <c r="D11" s="322"/>
      <c r="E11" s="322"/>
    </row>
    <row r="12" spans="1:6" s="91" customFormat="1" ht="39" customHeight="1">
      <c r="A12" s="79">
        <v>7</v>
      </c>
      <c r="B12" s="196" t="s">
        <v>599</v>
      </c>
      <c r="C12" s="323">
        <v>1095716.28</v>
      </c>
      <c r="D12" s="323">
        <v>20711.18</v>
      </c>
      <c r="E12" s="323">
        <v>7500</v>
      </c>
      <c r="F12" s="306"/>
    </row>
    <row r="13" spans="1:6" s="91" customFormat="1" ht="39" customHeight="1">
      <c r="A13" s="79">
        <v>8</v>
      </c>
      <c r="B13" s="196" t="s">
        <v>600</v>
      </c>
      <c r="C13" s="316">
        <v>177865.59</v>
      </c>
      <c r="D13" s="323">
        <v>7224.09</v>
      </c>
      <c r="E13" s="324"/>
      <c r="F13" s="307"/>
    </row>
    <row r="14" spans="1:6" s="91" customFormat="1" ht="39" customHeight="1">
      <c r="A14" s="79">
        <v>9</v>
      </c>
      <c r="B14" s="196" t="s">
        <v>601</v>
      </c>
      <c r="C14" s="316">
        <v>525440.33</v>
      </c>
      <c r="D14" s="326">
        <v>24212.41</v>
      </c>
      <c r="E14" s="324"/>
      <c r="F14" s="308"/>
    </row>
    <row r="15" spans="1:6" s="91" customFormat="1" ht="39" customHeight="1">
      <c r="A15" s="79">
        <v>10</v>
      </c>
      <c r="B15" s="196" t="s">
        <v>602</v>
      </c>
      <c r="C15" s="323">
        <v>672970.58</v>
      </c>
      <c r="D15" s="323">
        <v>67652.29</v>
      </c>
      <c r="E15" s="324"/>
      <c r="F15" s="309"/>
    </row>
    <row r="16" spans="1:6" s="91" customFormat="1" ht="39" customHeight="1">
      <c r="A16" s="79">
        <v>11</v>
      </c>
      <c r="B16" s="196" t="s">
        <v>603</v>
      </c>
      <c r="C16" s="323">
        <v>226717.77</v>
      </c>
      <c r="D16" s="323">
        <v>379.97</v>
      </c>
      <c r="E16" s="324"/>
      <c r="F16" s="308"/>
    </row>
    <row r="17" spans="1:6" s="91" customFormat="1" ht="39" customHeight="1">
      <c r="A17" s="79">
        <v>12</v>
      </c>
      <c r="B17" s="196" t="s">
        <v>604</v>
      </c>
      <c r="C17" s="323">
        <v>3115396.34</v>
      </c>
      <c r="D17" s="323">
        <v>12573.67</v>
      </c>
      <c r="E17" s="324"/>
      <c r="F17" s="308"/>
    </row>
    <row r="18" spans="1:7" s="91" customFormat="1" ht="39" customHeight="1">
      <c r="A18" s="79">
        <v>13</v>
      </c>
      <c r="B18" s="196" t="s">
        <v>605</v>
      </c>
      <c r="C18" s="323">
        <v>687948.25</v>
      </c>
      <c r="D18" s="323">
        <v>25932.01</v>
      </c>
      <c r="E18" s="324"/>
      <c r="F18" s="309"/>
      <c r="G18" s="200"/>
    </row>
    <row r="19" spans="1:7" s="91" customFormat="1" ht="39" customHeight="1">
      <c r="A19" s="79">
        <v>14</v>
      </c>
      <c r="B19" s="196" t="s">
        <v>606</v>
      </c>
      <c r="C19" s="325">
        <v>349072.61</v>
      </c>
      <c r="D19" s="327">
        <v>26049.51</v>
      </c>
      <c r="E19" s="324"/>
      <c r="F19" s="308"/>
      <c r="G19" s="59"/>
    </row>
    <row r="20" spans="1:7" s="91" customFormat="1" ht="39" customHeight="1">
      <c r="A20" s="79">
        <v>15</v>
      </c>
      <c r="B20" s="196" t="s">
        <v>607</v>
      </c>
      <c r="C20" s="323">
        <v>523697.94</v>
      </c>
      <c r="D20" s="323">
        <v>55427.57</v>
      </c>
      <c r="E20" s="324"/>
      <c r="F20" s="308"/>
      <c r="G20" s="202"/>
    </row>
    <row r="21" spans="1:7" s="91" customFormat="1" ht="39" customHeight="1">
      <c r="A21" s="79">
        <v>16</v>
      </c>
      <c r="B21" s="196" t="s">
        <v>608</v>
      </c>
      <c r="C21" s="323">
        <v>67320.47</v>
      </c>
      <c r="D21" s="316">
        <v>202101.11</v>
      </c>
      <c r="E21" s="324"/>
      <c r="F21" s="203"/>
      <c r="G21" s="59"/>
    </row>
    <row r="22" spans="1:7" s="91" customFormat="1" ht="39" customHeight="1">
      <c r="A22" s="79">
        <v>17</v>
      </c>
      <c r="B22" s="196" t="s">
        <v>609</v>
      </c>
      <c r="C22" s="323">
        <v>10409.5</v>
      </c>
      <c r="D22" s="323">
        <v>22598.09</v>
      </c>
      <c r="E22" s="324"/>
      <c r="F22" s="340"/>
      <c r="G22" s="203"/>
    </row>
    <row r="23" spans="1:7" s="91" customFormat="1" ht="39" customHeight="1">
      <c r="A23" s="79">
        <v>18</v>
      </c>
      <c r="B23" s="196" t="s">
        <v>610</v>
      </c>
      <c r="C23" s="323">
        <v>3457.7</v>
      </c>
      <c r="D23" s="323">
        <v>25833.84</v>
      </c>
      <c r="E23" s="324"/>
      <c r="F23" s="203"/>
      <c r="G23" s="59"/>
    </row>
    <row r="24" spans="1:7" s="91" customFormat="1" ht="32.25" customHeight="1">
      <c r="A24" s="436" t="s">
        <v>587</v>
      </c>
      <c r="B24" s="437"/>
      <c r="C24" s="211">
        <v>9404800.19</v>
      </c>
      <c r="D24" s="212">
        <f>SUM(D5:D23)</f>
        <v>490695.7400000001</v>
      </c>
      <c r="E24" s="212">
        <f>SUM(E6:E23)</f>
        <v>17500</v>
      </c>
      <c r="F24" s="203"/>
      <c r="G24" s="59"/>
    </row>
    <row r="25" spans="1:5" ht="12.75">
      <c r="A25" s="199"/>
      <c r="B25" s="233"/>
      <c r="C25" s="199"/>
      <c r="D25" s="199"/>
      <c r="E25" s="199"/>
    </row>
    <row r="26" spans="1:5" ht="12.75">
      <c r="A26" s="201"/>
      <c r="B26" s="234"/>
      <c r="C26" s="201"/>
      <c r="D26" s="201"/>
      <c r="E26" s="201"/>
    </row>
    <row r="27" spans="1:5" ht="12.75">
      <c r="A27" s="201"/>
      <c r="B27" s="234"/>
      <c r="C27" s="201"/>
      <c r="D27" s="201"/>
      <c r="E27" s="201"/>
    </row>
    <row r="28" spans="1:4" ht="30.75" customHeight="1">
      <c r="A28" s="122" t="s">
        <v>581</v>
      </c>
      <c r="B28" s="122" t="s">
        <v>579</v>
      </c>
      <c r="C28" s="122" t="s">
        <v>577</v>
      </c>
      <c r="D28" s="208" t="s">
        <v>611</v>
      </c>
    </row>
    <row r="29" spans="1:4" ht="29.25" customHeight="1">
      <c r="A29" s="438" t="s">
        <v>295</v>
      </c>
      <c r="B29" s="439"/>
      <c r="C29" s="439"/>
      <c r="D29" s="440"/>
    </row>
    <row r="30" spans="1:4" ht="29.25" customHeight="1">
      <c r="A30" s="63">
        <v>1</v>
      </c>
      <c r="B30" s="69" t="s">
        <v>612</v>
      </c>
      <c r="C30" s="100">
        <v>2007</v>
      </c>
      <c r="D30" s="213">
        <v>1465</v>
      </c>
    </row>
    <row r="31" spans="1:4" ht="29.25" customHeight="1">
      <c r="A31" s="63">
        <v>2</v>
      </c>
      <c r="B31" s="69" t="s">
        <v>613</v>
      </c>
      <c r="C31" s="100">
        <v>2007</v>
      </c>
      <c r="D31" s="213">
        <v>2586.25</v>
      </c>
    </row>
    <row r="32" spans="1:4" ht="29.25" customHeight="1">
      <c r="A32" s="63">
        <v>3</v>
      </c>
      <c r="B32" s="69" t="s">
        <v>614</v>
      </c>
      <c r="C32" s="100">
        <v>2008</v>
      </c>
      <c r="D32" s="213">
        <v>699</v>
      </c>
    </row>
    <row r="33" spans="1:4" ht="29.25" customHeight="1">
      <c r="A33" s="63">
        <v>4</v>
      </c>
      <c r="B33" s="235" t="s">
        <v>615</v>
      </c>
      <c r="C33" s="100">
        <v>2008</v>
      </c>
      <c r="D33" s="213">
        <v>8600</v>
      </c>
    </row>
    <row r="34" spans="1:4" ht="29.25" customHeight="1">
      <c r="A34" s="63">
        <v>5</v>
      </c>
      <c r="B34" s="62" t="s">
        <v>616</v>
      </c>
      <c r="C34" s="63">
        <v>2009</v>
      </c>
      <c r="D34" s="214">
        <v>1980.06</v>
      </c>
    </row>
    <row r="35" spans="1:4" ht="29.25" customHeight="1">
      <c r="A35" s="66">
        <v>6</v>
      </c>
      <c r="B35" s="65" t="s">
        <v>617</v>
      </c>
      <c r="C35" s="66">
        <v>2009</v>
      </c>
      <c r="D35" s="215">
        <v>4648</v>
      </c>
    </row>
    <row r="36" spans="1:4" ht="29.25" customHeight="1">
      <c r="A36" s="204">
        <v>7</v>
      </c>
      <c r="B36" s="236" t="s">
        <v>618</v>
      </c>
      <c r="C36" s="77">
        <v>2011</v>
      </c>
      <c r="D36" s="77">
        <v>3676.47</v>
      </c>
    </row>
    <row r="37" spans="1:4" ht="29.25" customHeight="1">
      <c r="A37" s="63">
        <v>8</v>
      </c>
      <c r="B37" s="62" t="s">
        <v>296</v>
      </c>
      <c r="C37" s="63">
        <v>2013</v>
      </c>
      <c r="D37" s="214">
        <v>7324.65</v>
      </c>
    </row>
    <row r="38" spans="1:4" ht="29.25" customHeight="1">
      <c r="A38" s="63">
        <v>9</v>
      </c>
      <c r="B38" s="62" t="s">
        <v>297</v>
      </c>
      <c r="C38" s="63">
        <v>2013</v>
      </c>
      <c r="D38" s="214">
        <v>8129.07</v>
      </c>
    </row>
    <row r="39" spans="1:4" ht="36" customHeight="1">
      <c r="A39" s="63">
        <v>10</v>
      </c>
      <c r="B39" s="88" t="s">
        <v>298</v>
      </c>
      <c r="C39" s="77">
        <v>2013</v>
      </c>
      <c r="D39" s="216">
        <v>9000</v>
      </c>
    </row>
    <row r="40" spans="1:4" ht="29.25" customHeight="1">
      <c r="A40" s="63">
        <v>11</v>
      </c>
      <c r="B40" s="88" t="s">
        <v>299</v>
      </c>
      <c r="C40" s="77">
        <v>2014</v>
      </c>
      <c r="D40" s="216">
        <v>242.63</v>
      </c>
    </row>
    <row r="41" spans="1:4" ht="29.25" customHeight="1">
      <c r="A41" s="77">
        <v>12</v>
      </c>
      <c r="B41" s="88" t="s">
        <v>300</v>
      </c>
      <c r="C41" s="77">
        <v>2014</v>
      </c>
      <c r="D41" s="216">
        <v>800</v>
      </c>
    </row>
    <row r="42" spans="1:4" ht="27.75" customHeight="1">
      <c r="A42" s="422" t="s">
        <v>591</v>
      </c>
      <c r="B42" s="423"/>
      <c r="C42" s="424"/>
      <c r="D42" s="210">
        <f>SUM(D30:D41)</f>
        <v>49151.13</v>
      </c>
    </row>
    <row r="43" ht="13.5" thickBot="1"/>
    <row r="44" spans="1:3" ht="30" customHeight="1">
      <c r="A44" s="425" t="s">
        <v>492</v>
      </c>
      <c r="B44" s="426"/>
      <c r="C44" s="427"/>
    </row>
    <row r="45" spans="1:3" ht="30" customHeight="1">
      <c r="A45" s="433" t="s">
        <v>72</v>
      </c>
      <c r="B45" s="434"/>
      <c r="C45" s="435"/>
    </row>
    <row r="46" spans="1:3" ht="18" customHeight="1">
      <c r="A46" s="209">
        <v>1</v>
      </c>
      <c r="B46" s="236" t="s">
        <v>73</v>
      </c>
      <c r="C46" s="217">
        <v>18150</v>
      </c>
    </row>
    <row r="47" spans="1:3" ht="18" customHeight="1">
      <c r="A47" s="209">
        <v>2</v>
      </c>
      <c r="B47" s="236" t="s">
        <v>74</v>
      </c>
      <c r="C47" s="217">
        <v>2800</v>
      </c>
    </row>
    <row r="48" spans="1:3" ht="18" customHeight="1">
      <c r="A48" s="209">
        <v>3</v>
      </c>
      <c r="B48" s="236" t="s">
        <v>75</v>
      </c>
      <c r="C48" s="217">
        <v>2745</v>
      </c>
    </row>
    <row r="49" spans="1:3" ht="31.5" customHeight="1">
      <c r="A49" s="209">
        <v>4</v>
      </c>
      <c r="B49" s="88" t="s">
        <v>76</v>
      </c>
      <c r="C49" s="217">
        <v>48961.78</v>
      </c>
    </row>
    <row r="50" spans="1:3" ht="18" customHeight="1" thickBot="1">
      <c r="A50" s="428" t="s">
        <v>591</v>
      </c>
      <c r="B50" s="429"/>
      <c r="C50" s="328">
        <v>72656.78</v>
      </c>
    </row>
  </sheetData>
  <sheetProtection/>
  <mergeCells count="8">
    <mergeCell ref="A42:C42"/>
    <mergeCell ref="A44:C44"/>
    <mergeCell ref="A50:B50"/>
    <mergeCell ref="C1:E2"/>
    <mergeCell ref="A5:A6"/>
    <mergeCell ref="A45:C45"/>
    <mergeCell ref="A24:B24"/>
    <mergeCell ref="A29:D29"/>
  </mergeCells>
  <printOptions/>
  <pageMargins left="0.7" right="0.7" top="0.75" bottom="0.75" header="0.3" footer="0.3"/>
  <pageSetup fitToHeight="1"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dimension ref="A1:E21"/>
  <sheetViews>
    <sheetView view="pageBreakPreview" zoomScale="60" zoomScalePageLayoutView="0" workbookViewId="0" topLeftCell="A1">
      <selection activeCell="C1" sqref="C1:D2"/>
    </sheetView>
  </sheetViews>
  <sheetFormatPr defaultColWidth="9.140625" defaultRowHeight="12.75"/>
  <cols>
    <col min="1" max="1" width="6.57421875" style="59" customWidth="1"/>
    <col min="2" max="2" width="32.00390625" style="59" customWidth="1"/>
    <col min="3" max="4" width="28.7109375" style="59" customWidth="1"/>
    <col min="5" max="16384" width="9.140625" style="59" customWidth="1"/>
  </cols>
  <sheetData>
    <row r="1" spans="3:5" ht="16.5" customHeight="1">
      <c r="C1" s="447" t="s">
        <v>1132</v>
      </c>
      <c r="D1" s="447"/>
      <c r="E1" s="280"/>
    </row>
    <row r="2" spans="3:5" ht="35.25" customHeight="1">
      <c r="C2" s="448"/>
      <c r="D2" s="448"/>
      <c r="E2" s="280"/>
    </row>
    <row r="3" spans="1:4" ht="35.25" customHeight="1">
      <c r="A3" s="120" t="s">
        <v>581</v>
      </c>
      <c r="B3" s="121" t="s">
        <v>579</v>
      </c>
      <c r="C3" s="122" t="s">
        <v>577</v>
      </c>
      <c r="D3" s="119" t="s">
        <v>611</v>
      </c>
    </row>
    <row r="4" spans="1:4" ht="30" customHeight="1">
      <c r="A4" s="444" t="s">
        <v>595</v>
      </c>
      <c r="B4" s="445"/>
      <c r="C4" s="445"/>
      <c r="D4" s="446"/>
    </row>
    <row r="5" spans="1:4" ht="30" customHeight="1">
      <c r="A5" s="60">
        <v>1</v>
      </c>
      <c r="B5" s="113" t="s">
        <v>1005</v>
      </c>
      <c r="C5" s="113">
        <v>2008</v>
      </c>
      <c r="D5" s="114">
        <v>1650</v>
      </c>
    </row>
    <row r="6" spans="1:4" ht="30" customHeight="1">
      <c r="A6" s="60">
        <v>2</v>
      </c>
      <c r="B6" s="113" t="s">
        <v>1006</v>
      </c>
      <c r="C6" s="113">
        <v>2011</v>
      </c>
      <c r="D6" s="114">
        <v>1919.05</v>
      </c>
    </row>
    <row r="7" spans="1:4" ht="30" customHeight="1">
      <c r="A7" s="60">
        <v>3</v>
      </c>
      <c r="B7" s="113" t="s">
        <v>1006</v>
      </c>
      <c r="C7" s="113">
        <v>2011</v>
      </c>
      <c r="D7" s="114">
        <v>1919.05</v>
      </c>
    </row>
    <row r="8" spans="1:4" ht="30" customHeight="1">
      <c r="A8" s="60">
        <v>4</v>
      </c>
      <c r="B8" s="113" t="s">
        <v>1007</v>
      </c>
      <c r="C8" s="113">
        <v>2011</v>
      </c>
      <c r="D8" s="114">
        <v>2583</v>
      </c>
    </row>
    <row r="9" spans="1:4" ht="30" customHeight="1">
      <c r="A9" s="60">
        <v>5</v>
      </c>
      <c r="B9" s="113" t="s">
        <v>1005</v>
      </c>
      <c r="C9" s="113">
        <v>2011</v>
      </c>
      <c r="D9" s="114">
        <v>2159.02</v>
      </c>
    </row>
    <row r="10" spans="1:4" ht="30" customHeight="1">
      <c r="A10" s="60">
        <v>6</v>
      </c>
      <c r="B10" s="113" t="s">
        <v>1005</v>
      </c>
      <c r="C10" s="113">
        <v>2011</v>
      </c>
      <c r="D10" s="114">
        <v>2159.02</v>
      </c>
    </row>
    <row r="11" spans="1:4" ht="30" customHeight="1">
      <c r="A11" s="60">
        <v>7</v>
      </c>
      <c r="B11" s="113" t="s">
        <v>1008</v>
      </c>
      <c r="C11" s="113">
        <v>2011</v>
      </c>
      <c r="D11" s="114">
        <v>8032.08</v>
      </c>
    </row>
    <row r="12" spans="1:4" ht="30" customHeight="1">
      <c r="A12" s="60">
        <v>8</v>
      </c>
      <c r="B12" s="115" t="s">
        <v>1009</v>
      </c>
      <c r="C12" s="115">
        <v>2011</v>
      </c>
      <c r="D12" s="116">
        <v>1090.03</v>
      </c>
    </row>
    <row r="13" spans="1:4" ht="30" customHeight="1">
      <c r="A13" s="60">
        <v>9</v>
      </c>
      <c r="B13" s="115" t="s">
        <v>1009</v>
      </c>
      <c r="C13" s="115">
        <v>2011</v>
      </c>
      <c r="D13" s="116">
        <v>1090.03</v>
      </c>
    </row>
    <row r="14" spans="1:4" ht="30" customHeight="1">
      <c r="A14" s="60">
        <v>10</v>
      </c>
      <c r="B14" s="117" t="s">
        <v>1010</v>
      </c>
      <c r="C14" s="117">
        <v>2011</v>
      </c>
      <c r="D14" s="118">
        <v>2016.03</v>
      </c>
    </row>
    <row r="15" spans="1:4" ht="30" customHeight="1">
      <c r="A15" s="60">
        <v>11</v>
      </c>
      <c r="B15" s="117" t="s">
        <v>1010</v>
      </c>
      <c r="C15" s="117">
        <v>2011</v>
      </c>
      <c r="D15" s="118">
        <v>2016.03</v>
      </c>
    </row>
    <row r="16" spans="1:4" ht="30" customHeight="1">
      <c r="A16" s="60">
        <v>12</v>
      </c>
      <c r="B16" s="117" t="s">
        <v>1011</v>
      </c>
      <c r="C16" s="117">
        <v>2011</v>
      </c>
      <c r="D16" s="118">
        <v>1888.05</v>
      </c>
    </row>
    <row r="17" spans="1:4" ht="30" customHeight="1">
      <c r="A17" s="60">
        <v>13</v>
      </c>
      <c r="B17" s="117" t="s">
        <v>1011</v>
      </c>
      <c r="C17" s="117">
        <v>2011</v>
      </c>
      <c r="D17" s="118">
        <v>1888.05</v>
      </c>
    </row>
    <row r="18" spans="1:4" ht="30" customHeight="1">
      <c r="A18" s="60">
        <v>14</v>
      </c>
      <c r="B18" s="117" t="s">
        <v>1012</v>
      </c>
      <c r="C18" s="117">
        <v>2011</v>
      </c>
      <c r="D18" s="118">
        <v>895.93</v>
      </c>
    </row>
    <row r="19" spans="1:4" ht="30" customHeight="1">
      <c r="A19" s="60">
        <v>15</v>
      </c>
      <c r="B19" s="117" t="s">
        <v>1012</v>
      </c>
      <c r="C19" s="117">
        <v>2011</v>
      </c>
      <c r="D19" s="118">
        <v>895.93</v>
      </c>
    </row>
    <row r="20" spans="1:4" ht="30" customHeight="1">
      <c r="A20" s="60">
        <v>16</v>
      </c>
      <c r="B20" s="117" t="s">
        <v>1013</v>
      </c>
      <c r="C20" s="117">
        <v>2011</v>
      </c>
      <c r="D20" s="118">
        <v>662.97</v>
      </c>
    </row>
    <row r="21" spans="1:4" ht="27.75" customHeight="1">
      <c r="A21" s="441" t="s">
        <v>591</v>
      </c>
      <c r="B21" s="442"/>
      <c r="C21" s="443"/>
      <c r="D21" s="119">
        <f>SUM(D5:D20)</f>
        <v>32864.27</v>
      </c>
    </row>
  </sheetData>
  <sheetProtection/>
  <mergeCells count="3">
    <mergeCell ref="A21:C21"/>
    <mergeCell ref="A4:D4"/>
    <mergeCell ref="C1:D2"/>
  </mergeCells>
  <printOptions/>
  <pageMargins left="0.7" right="0.7" top="0.75" bottom="0.75" header="0.3" footer="0.3"/>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3:I11"/>
  <sheetViews>
    <sheetView tabSelected="1" view="pageBreakPreview" zoomScale="60" zoomScalePageLayoutView="0" workbookViewId="0" topLeftCell="A1">
      <selection activeCell="R10" sqref="R10"/>
    </sheetView>
  </sheetViews>
  <sheetFormatPr defaultColWidth="9.140625" defaultRowHeight="12.75"/>
  <cols>
    <col min="5" max="8" width="12.7109375" style="0" customWidth="1"/>
  </cols>
  <sheetData>
    <row r="3" spans="2:9" ht="15.75" customHeight="1">
      <c r="B3" s="463" t="s">
        <v>1131</v>
      </c>
      <c r="C3" s="463"/>
      <c r="D3" s="463"/>
      <c r="E3" s="463"/>
      <c r="F3" s="463"/>
      <c r="G3" s="463"/>
      <c r="H3" s="463"/>
      <c r="I3" s="3"/>
    </row>
    <row r="4" spans="2:9" ht="24" customHeight="1">
      <c r="B4" s="463"/>
      <c r="C4" s="463"/>
      <c r="D4" s="463"/>
      <c r="E4" s="463"/>
      <c r="F4" s="463"/>
      <c r="G4" s="463"/>
      <c r="H4" s="463"/>
      <c r="I4" s="260"/>
    </row>
    <row r="6" spans="2:8" ht="39" customHeight="1">
      <c r="B6" s="456" t="s">
        <v>583</v>
      </c>
      <c r="C6" s="456"/>
      <c r="D6" s="456"/>
      <c r="E6" s="457" t="s">
        <v>584</v>
      </c>
      <c r="F6" s="457"/>
      <c r="G6" s="457"/>
      <c r="H6" s="457"/>
    </row>
    <row r="7" spans="2:8" ht="21.75" customHeight="1">
      <c r="B7" s="453" t="s">
        <v>598</v>
      </c>
      <c r="C7" s="454"/>
      <c r="D7" s="454"/>
      <c r="E7" s="454"/>
      <c r="F7" s="454"/>
      <c r="G7" s="454"/>
      <c r="H7" s="455"/>
    </row>
    <row r="8" spans="2:8" ht="30" customHeight="1">
      <c r="B8" s="451" t="s">
        <v>130</v>
      </c>
      <c r="C8" s="451"/>
      <c r="D8" s="451"/>
      <c r="E8" s="452" t="s">
        <v>79</v>
      </c>
      <c r="F8" s="452"/>
      <c r="G8" s="452"/>
      <c r="H8" s="452"/>
    </row>
    <row r="9" spans="2:8" ht="30" customHeight="1">
      <c r="B9" s="451" t="s">
        <v>131</v>
      </c>
      <c r="C9" s="451"/>
      <c r="D9" s="451"/>
      <c r="E9" s="452" t="s">
        <v>83</v>
      </c>
      <c r="F9" s="452"/>
      <c r="G9" s="452"/>
      <c r="H9" s="452"/>
    </row>
    <row r="10" spans="2:8" ht="30" customHeight="1">
      <c r="B10" s="449" t="s">
        <v>132</v>
      </c>
      <c r="C10" s="449"/>
      <c r="D10" s="449"/>
      <c r="E10" s="452" t="s">
        <v>87</v>
      </c>
      <c r="F10" s="452"/>
      <c r="G10" s="452"/>
      <c r="H10" s="452"/>
    </row>
    <row r="11" spans="2:8" ht="30" customHeight="1">
      <c r="B11" s="449" t="s">
        <v>133</v>
      </c>
      <c r="C11" s="449"/>
      <c r="D11" s="449"/>
      <c r="E11" s="450" t="s">
        <v>90</v>
      </c>
      <c r="F11" s="450"/>
      <c r="G11" s="450"/>
      <c r="H11" s="450"/>
    </row>
  </sheetData>
  <sheetProtection/>
  <mergeCells count="12">
    <mergeCell ref="B7:H7"/>
    <mergeCell ref="B10:D10"/>
    <mergeCell ref="E10:H10"/>
    <mergeCell ref="B6:D6"/>
    <mergeCell ref="E6:H6"/>
    <mergeCell ref="B3:H4"/>
    <mergeCell ref="B11:D11"/>
    <mergeCell ref="E11:H11"/>
    <mergeCell ref="B8:D8"/>
    <mergeCell ref="E8:H8"/>
    <mergeCell ref="B9:D9"/>
    <mergeCell ref="E9:H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MEDIC</dc:creator>
  <cp:keywords/>
  <dc:description/>
  <cp:lastModifiedBy>magnus broker</cp:lastModifiedBy>
  <cp:lastPrinted>2015-03-24T15:20:37Z</cp:lastPrinted>
  <dcterms:created xsi:type="dcterms:W3CDTF">2003-03-13T10:23:20Z</dcterms:created>
  <dcterms:modified xsi:type="dcterms:W3CDTF">2015-04-07T07:32:35Z</dcterms:modified>
  <cp:category/>
  <cp:version/>
  <cp:contentType/>
  <cp:contentStatus/>
  <cp:revision>3</cp:revision>
</cp:coreProperties>
</file>